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Geography Research\Private Staff Folders\jaw3\D Drive Backup\JWright\Teaching\GHCM\2017\NewPrac\"/>
    </mc:Choice>
  </mc:AlternateContent>
  <bookViews>
    <workbookView xWindow="0" yWindow="0" windowWidth="28800" windowHeight="10935"/>
  </bookViews>
  <sheets>
    <sheet name="1_exp" sheetId="2" r:id="rId1"/>
    <sheet name="2_Ai" sheetId="3" r:id="rId2"/>
    <sheet name="3_output" sheetId="1" r:id="rId3"/>
    <sheet name="4_provision" sheetId="4" r:id="rId4"/>
  </sheets>
  <calcPr calcId="152511"/>
</workbook>
</file>

<file path=xl/calcChain.xml><?xml version="1.0" encoding="utf-8"?>
<calcChain xmlns="http://schemas.openxmlformats.org/spreadsheetml/2006/main">
  <c r="E3" i="1" l="1"/>
  <c r="B5" i="2"/>
  <c r="J46" i="2" l="1"/>
  <c r="G6" i="2" s="1"/>
  <c r="G48" i="3" s="1"/>
  <c r="G11" i="3" s="1"/>
  <c r="J47" i="2"/>
  <c r="G7" i="2" s="1"/>
  <c r="G49" i="3" s="1"/>
  <c r="G12" i="3" s="1"/>
  <c r="J48" i="2"/>
  <c r="G8" i="2" s="1"/>
  <c r="G50" i="3" s="1"/>
  <c r="G13" i="3" s="1"/>
  <c r="J49" i="2"/>
  <c r="G9" i="2" s="1"/>
  <c r="G51" i="3" s="1"/>
  <c r="G14" i="3" s="1"/>
  <c r="J50" i="2"/>
  <c r="G10" i="2" s="1"/>
  <c r="G52" i="3" s="1"/>
  <c r="G15" i="3" s="1"/>
  <c r="J51" i="2"/>
  <c r="G11" i="2" s="1"/>
  <c r="G53" i="3" s="1"/>
  <c r="G16" i="3" s="1"/>
  <c r="J52" i="2"/>
  <c r="G12" i="2" s="1"/>
  <c r="G54" i="3" s="1"/>
  <c r="G17" i="3" s="1"/>
  <c r="J53" i="2"/>
  <c r="G13" i="2" s="1"/>
  <c r="G55" i="3" s="1"/>
  <c r="G18" i="3" s="1"/>
  <c r="J54" i="2"/>
  <c r="G14" i="2" s="1"/>
  <c r="G56" i="3" s="1"/>
  <c r="G19" i="3" s="1"/>
  <c r="J55" i="2"/>
  <c r="G15" i="2" s="1"/>
  <c r="G57" i="3" s="1"/>
  <c r="G20" i="3" s="1"/>
  <c r="J56" i="2"/>
  <c r="G16" i="2" s="1"/>
  <c r="G58" i="3" s="1"/>
  <c r="G21" i="3" s="1"/>
  <c r="J57" i="2"/>
  <c r="G17" i="2" s="1"/>
  <c r="G59" i="3" s="1"/>
  <c r="G22" i="3" s="1"/>
  <c r="J58" i="2"/>
  <c r="G18" i="2" s="1"/>
  <c r="G60" i="3" s="1"/>
  <c r="G23" i="3" s="1"/>
  <c r="J59" i="2"/>
  <c r="G19" i="2" s="1"/>
  <c r="G61" i="3" s="1"/>
  <c r="G24" i="3" s="1"/>
  <c r="J60" i="2"/>
  <c r="G20" i="2" s="1"/>
  <c r="G62" i="3" s="1"/>
  <c r="G25" i="3" s="1"/>
  <c r="J61" i="2"/>
  <c r="G21" i="2" s="1"/>
  <c r="G63" i="3" s="1"/>
  <c r="G26" i="3" s="1"/>
  <c r="J62" i="2"/>
  <c r="G22" i="2" s="1"/>
  <c r="G64" i="3" s="1"/>
  <c r="G27" i="3" s="1"/>
  <c r="J63" i="2"/>
  <c r="G23" i="2" s="1"/>
  <c r="G65" i="3" s="1"/>
  <c r="G28" i="3" s="1"/>
  <c r="J64" i="2"/>
  <c r="G24" i="2" s="1"/>
  <c r="G66" i="3" s="1"/>
  <c r="G29" i="3" s="1"/>
  <c r="J65" i="2"/>
  <c r="G25" i="2" s="1"/>
  <c r="G67" i="3" s="1"/>
  <c r="G30" i="3" s="1"/>
  <c r="J66" i="2"/>
  <c r="G26" i="2" s="1"/>
  <c r="G68" i="3" s="1"/>
  <c r="G31" i="3" s="1"/>
  <c r="J67" i="2"/>
  <c r="G27" i="2" s="1"/>
  <c r="G69" i="3" s="1"/>
  <c r="G32" i="3" s="1"/>
  <c r="J68" i="2"/>
  <c r="G28" i="2" s="1"/>
  <c r="G70" i="3" s="1"/>
  <c r="G33" i="3" s="1"/>
  <c r="J69" i="2"/>
  <c r="G29" i="2" s="1"/>
  <c r="G71" i="3" s="1"/>
  <c r="G34" i="3" s="1"/>
  <c r="J70" i="2"/>
  <c r="G30" i="2" s="1"/>
  <c r="G72" i="3" s="1"/>
  <c r="G35" i="3" s="1"/>
  <c r="J71" i="2"/>
  <c r="G31" i="2" s="1"/>
  <c r="G73" i="3" s="1"/>
  <c r="G36" i="3" s="1"/>
  <c r="J72" i="2"/>
  <c r="G32" i="2" s="1"/>
  <c r="G74" i="3" s="1"/>
  <c r="G37" i="3" s="1"/>
  <c r="J73" i="2"/>
  <c r="G33" i="2" s="1"/>
  <c r="G75" i="3" s="1"/>
  <c r="G38" i="3" s="1"/>
  <c r="J74" i="2"/>
  <c r="G34" i="2" s="1"/>
  <c r="G76" i="3" s="1"/>
  <c r="G39" i="3" s="1"/>
  <c r="J75" i="2"/>
  <c r="G35" i="2" s="1"/>
  <c r="G77" i="3" s="1"/>
  <c r="G40" i="3" s="1"/>
  <c r="J76" i="2"/>
  <c r="G36" i="2" s="1"/>
  <c r="G78" i="3" s="1"/>
  <c r="G41" i="3" s="1"/>
  <c r="I63" i="2"/>
  <c r="F23" i="2" s="1"/>
  <c r="F65" i="3" s="1"/>
  <c r="F28" i="3" s="1"/>
  <c r="I64" i="2"/>
  <c r="F24" i="2" s="1"/>
  <c r="F66" i="3" s="1"/>
  <c r="F29" i="3" s="1"/>
  <c r="I65" i="2"/>
  <c r="F25" i="2" s="1"/>
  <c r="F67" i="3" s="1"/>
  <c r="F30" i="3" s="1"/>
  <c r="I66" i="2"/>
  <c r="F26" i="2" s="1"/>
  <c r="F68" i="3" s="1"/>
  <c r="F31" i="3" s="1"/>
  <c r="I67" i="2"/>
  <c r="F27" i="2" s="1"/>
  <c r="F69" i="3" s="1"/>
  <c r="F32" i="3" s="1"/>
  <c r="I68" i="2"/>
  <c r="F28" i="2" s="1"/>
  <c r="F70" i="3" s="1"/>
  <c r="F33" i="3" s="1"/>
  <c r="I69" i="2"/>
  <c r="F29" i="2" s="1"/>
  <c r="F71" i="3" s="1"/>
  <c r="F34" i="3" s="1"/>
  <c r="I70" i="2"/>
  <c r="F30" i="2" s="1"/>
  <c r="F72" i="3" s="1"/>
  <c r="F35" i="3" s="1"/>
  <c r="I71" i="2"/>
  <c r="F31" i="2" s="1"/>
  <c r="F73" i="3" s="1"/>
  <c r="F36" i="3" s="1"/>
  <c r="I72" i="2"/>
  <c r="F32" i="2" s="1"/>
  <c r="F74" i="3" s="1"/>
  <c r="F37" i="3" s="1"/>
  <c r="I73" i="2"/>
  <c r="F33" i="2" s="1"/>
  <c r="F75" i="3" s="1"/>
  <c r="F38" i="3" s="1"/>
  <c r="I74" i="2"/>
  <c r="F34" i="2" s="1"/>
  <c r="F76" i="3" s="1"/>
  <c r="F39" i="3" s="1"/>
  <c r="I75" i="2"/>
  <c r="F35" i="2" s="1"/>
  <c r="F77" i="3" s="1"/>
  <c r="F40" i="3" s="1"/>
  <c r="I76" i="2"/>
  <c r="F36" i="2" s="1"/>
  <c r="F78" i="3" s="1"/>
  <c r="F41" i="3" s="1"/>
  <c r="H63" i="2"/>
  <c r="E23" i="2" s="1"/>
  <c r="E65" i="3" s="1"/>
  <c r="E28" i="3" s="1"/>
  <c r="H64" i="2"/>
  <c r="E24" i="2" s="1"/>
  <c r="E66" i="3" s="1"/>
  <c r="E29" i="3" s="1"/>
  <c r="H65" i="2"/>
  <c r="E25" i="2" s="1"/>
  <c r="E67" i="3" s="1"/>
  <c r="E30" i="3" s="1"/>
  <c r="H66" i="2"/>
  <c r="E26" i="2" s="1"/>
  <c r="E68" i="3" s="1"/>
  <c r="E31" i="3" s="1"/>
  <c r="H67" i="2"/>
  <c r="E27" i="2" s="1"/>
  <c r="E69" i="3" s="1"/>
  <c r="E32" i="3" s="1"/>
  <c r="H68" i="2"/>
  <c r="E28" i="2" s="1"/>
  <c r="E70" i="3" s="1"/>
  <c r="E33" i="3" s="1"/>
  <c r="H69" i="2"/>
  <c r="E29" i="2" s="1"/>
  <c r="E71" i="3" s="1"/>
  <c r="E34" i="3" s="1"/>
  <c r="H70" i="2"/>
  <c r="E30" i="2" s="1"/>
  <c r="E72" i="3" s="1"/>
  <c r="E35" i="3" s="1"/>
  <c r="H71" i="2"/>
  <c r="E31" i="2" s="1"/>
  <c r="E73" i="3" s="1"/>
  <c r="E36" i="3" s="1"/>
  <c r="H72" i="2"/>
  <c r="E32" i="2" s="1"/>
  <c r="E74" i="3" s="1"/>
  <c r="E37" i="3" s="1"/>
  <c r="H73" i="2"/>
  <c r="E33" i="2" s="1"/>
  <c r="E75" i="3" s="1"/>
  <c r="E38" i="3" s="1"/>
  <c r="H74" i="2"/>
  <c r="E34" i="2" s="1"/>
  <c r="E76" i="3" s="1"/>
  <c r="E39" i="3" s="1"/>
  <c r="H75" i="2"/>
  <c r="E35" i="2" s="1"/>
  <c r="E77" i="3" s="1"/>
  <c r="E40" i="3" s="1"/>
  <c r="H76" i="2"/>
  <c r="E36" i="2" s="1"/>
  <c r="E78" i="3" s="1"/>
  <c r="E41" i="3" s="1"/>
  <c r="G63" i="2"/>
  <c r="D23" i="2" s="1"/>
  <c r="D65" i="3" s="1"/>
  <c r="D28" i="3" s="1"/>
  <c r="G64" i="2"/>
  <c r="D24" i="2" s="1"/>
  <c r="D66" i="3" s="1"/>
  <c r="D29" i="3" s="1"/>
  <c r="G65" i="2"/>
  <c r="D25" i="2" s="1"/>
  <c r="D67" i="3" s="1"/>
  <c r="D30" i="3" s="1"/>
  <c r="G66" i="2"/>
  <c r="D26" i="2" s="1"/>
  <c r="D68" i="3" s="1"/>
  <c r="D31" i="3" s="1"/>
  <c r="G67" i="2"/>
  <c r="D27" i="2" s="1"/>
  <c r="D69" i="3" s="1"/>
  <c r="D32" i="3" s="1"/>
  <c r="G68" i="2"/>
  <c r="D28" i="2" s="1"/>
  <c r="D70" i="3" s="1"/>
  <c r="D33" i="3" s="1"/>
  <c r="G69" i="2"/>
  <c r="D29" i="2" s="1"/>
  <c r="D71" i="3" s="1"/>
  <c r="D34" i="3" s="1"/>
  <c r="G70" i="2"/>
  <c r="D30" i="2" s="1"/>
  <c r="D72" i="3" s="1"/>
  <c r="D35" i="3" s="1"/>
  <c r="G71" i="2"/>
  <c r="D31" i="2" s="1"/>
  <c r="D73" i="3" s="1"/>
  <c r="D36" i="3" s="1"/>
  <c r="G72" i="2"/>
  <c r="D32" i="2" s="1"/>
  <c r="D74" i="3" s="1"/>
  <c r="D37" i="3" s="1"/>
  <c r="G73" i="2"/>
  <c r="D33" i="2" s="1"/>
  <c r="D75" i="3" s="1"/>
  <c r="D38" i="3" s="1"/>
  <c r="G74" i="2"/>
  <c r="D34" i="2" s="1"/>
  <c r="D76" i="3" s="1"/>
  <c r="D39" i="3" s="1"/>
  <c r="G75" i="2"/>
  <c r="D35" i="2" s="1"/>
  <c r="D77" i="3" s="1"/>
  <c r="D40" i="3" s="1"/>
  <c r="G76" i="2"/>
  <c r="D36" i="2" s="1"/>
  <c r="D78" i="3" s="1"/>
  <c r="D41" i="3" s="1"/>
  <c r="F63" i="2"/>
  <c r="C23" i="2" s="1"/>
  <c r="C65" i="3" s="1"/>
  <c r="C28" i="3" s="1"/>
  <c r="F64" i="2"/>
  <c r="C24" i="2" s="1"/>
  <c r="C66" i="3" s="1"/>
  <c r="C29" i="3" s="1"/>
  <c r="F65" i="2"/>
  <c r="C25" i="2" s="1"/>
  <c r="C67" i="3" s="1"/>
  <c r="C30" i="3" s="1"/>
  <c r="F66" i="2"/>
  <c r="C26" i="2" s="1"/>
  <c r="C68" i="3" s="1"/>
  <c r="C31" i="3" s="1"/>
  <c r="F67" i="2"/>
  <c r="C27" i="2" s="1"/>
  <c r="C69" i="3" s="1"/>
  <c r="C32" i="3" s="1"/>
  <c r="F68" i="2"/>
  <c r="C28" i="2" s="1"/>
  <c r="C70" i="3" s="1"/>
  <c r="C33" i="3" s="1"/>
  <c r="F69" i="2"/>
  <c r="C29" i="2" s="1"/>
  <c r="C71" i="3" s="1"/>
  <c r="C34" i="3" s="1"/>
  <c r="F70" i="2"/>
  <c r="C30" i="2" s="1"/>
  <c r="C72" i="3" s="1"/>
  <c r="C35" i="3" s="1"/>
  <c r="F71" i="2"/>
  <c r="C31" i="2" s="1"/>
  <c r="C73" i="3" s="1"/>
  <c r="C36" i="3" s="1"/>
  <c r="F72" i="2"/>
  <c r="C32" i="2" s="1"/>
  <c r="C74" i="3" s="1"/>
  <c r="C37" i="3" s="1"/>
  <c r="F73" i="2"/>
  <c r="C33" i="2" s="1"/>
  <c r="C75" i="3" s="1"/>
  <c r="C38" i="3" s="1"/>
  <c r="F74" i="2"/>
  <c r="C34" i="2" s="1"/>
  <c r="C76" i="3" s="1"/>
  <c r="C39" i="3" s="1"/>
  <c r="F75" i="2"/>
  <c r="C35" i="2" s="1"/>
  <c r="C77" i="3" s="1"/>
  <c r="C40" i="3" s="1"/>
  <c r="F76" i="2"/>
  <c r="C36" i="2" s="1"/>
  <c r="C78" i="3" s="1"/>
  <c r="C41" i="3" s="1"/>
  <c r="E63" i="2"/>
  <c r="B23" i="2" s="1"/>
  <c r="B65" i="3" s="1"/>
  <c r="E64" i="2"/>
  <c r="B24" i="2" s="1"/>
  <c r="B66" i="3" s="1"/>
  <c r="E65" i="2"/>
  <c r="B25" i="2" s="1"/>
  <c r="B67" i="3" s="1"/>
  <c r="B30" i="3" s="1"/>
  <c r="E66" i="2"/>
  <c r="B26" i="2" s="1"/>
  <c r="B68" i="3" s="1"/>
  <c r="E67" i="2"/>
  <c r="B27" i="2" s="1"/>
  <c r="B69" i="3" s="1"/>
  <c r="E68" i="2"/>
  <c r="B28" i="2" s="1"/>
  <c r="B70" i="3" s="1"/>
  <c r="E69" i="2"/>
  <c r="B29" i="2" s="1"/>
  <c r="B71" i="3" s="1"/>
  <c r="B34" i="3" s="1"/>
  <c r="E70" i="2"/>
  <c r="B30" i="2" s="1"/>
  <c r="B72" i="3" s="1"/>
  <c r="E71" i="2"/>
  <c r="B31" i="2" s="1"/>
  <c r="B73" i="3" s="1"/>
  <c r="E72" i="2"/>
  <c r="B32" i="2" s="1"/>
  <c r="B74" i="3" s="1"/>
  <c r="E73" i="2"/>
  <c r="B33" i="2" s="1"/>
  <c r="B75" i="3" s="1"/>
  <c r="B38" i="3" s="1"/>
  <c r="E74" i="2"/>
  <c r="B34" i="2" s="1"/>
  <c r="B76" i="3" s="1"/>
  <c r="E75" i="2"/>
  <c r="B35" i="2" s="1"/>
  <c r="B77" i="3" s="1"/>
  <c r="E76" i="2"/>
  <c r="B36" i="2" s="1"/>
  <c r="B78" i="3" s="1"/>
  <c r="E46" i="2"/>
  <c r="B6" i="2" s="1"/>
  <c r="B48" i="3" s="1"/>
  <c r="B11" i="3" s="1"/>
  <c r="E47" i="2"/>
  <c r="B7" i="2" s="1"/>
  <c r="B49" i="3" s="1"/>
  <c r="B12" i="3" s="1"/>
  <c r="E48" i="2"/>
  <c r="B8" i="2" s="1"/>
  <c r="E49" i="2"/>
  <c r="B9" i="2" s="1"/>
  <c r="B51" i="3" s="1"/>
  <c r="B14" i="3" s="1"/>
  <c r="E50" i="2"/>
  <c r="B10" i="2" s="1"/>
  <c r="B52" i="3" s="1"/>
  <c r="B15" i="3" s="1"/>
  <c r="E51" i="2"/>
  <c r="B11" i="2" s="1"/>
  <c r="B53" i="3" s="1"/>
  <c r="B16" i="3" s="1"/>
  <c r="E52" i="2"/>
  <c r="B12" i="2" s="1"/>
  <c r="E53" i="2"/>
  <c r="B13" i="2" s="1"/>
  <c r="B55" i="3" s="1"/>
  <c r="B18" i="3" s="1"/>
  <c r="E54" i="2"/>
  <c r="B14" i="2" s="1"/>
  <c r="E55" i="2"/>
  <c r="B15" i="2" s="1"/>
  <c r="B57" i="3" s="1"/>
  <c r="B20" i="3" s="1"/>
  <c r="E56" i="2"/>
  <c r="B16" i="2" s="1"/>
  <c r="E57" i="2"/>
  <c r="B17" i="2" s="1"/>
  <c r="B59" i="3" s="1"/>
  <c r="B22" i="3" s="1"/>
  <c r="E58" i="2"/>
  <c r="B18" i="2" s="1"/>
  <c r="B60" i="3" s="1"/>
  <c r="B23" i="3" s="1"/>
  <c r="E59" i="2"/>
  <c r="B19" i="2" s="1"/>
  <c r="B61" i="3" s="1"/>
  <c r="B24" i="3" s="1"/>
  <c r="E60" i="2"/>
  <c r="B20" i="2" s="1"/>
  <c r="E61" i="2"/>
  <c r="B21" i="2" s="1"/>
  <c r="B63" i="3" s="1"/>
  <c r="B26" i="3" s="1"/>
  <c r="E62" i="2"/>
  <c r="B22" i="2" s="1"/>
  <c r="J45" i="2"/>
  <c r="G5" i="2" s="1"/>
  <c r="G47" i="3" s="1"/>
  <c r="G10" i="3" s="1"/>
  <c r="E45" i="2"/>
  <c r="F46" i="2"/>
  <c r="C6" i="2" s="1"/>
  <c r="C48" i="3" s="1"/>
  <c r="C11" i="3" s="1"/>
  <c r="G46" i="2"/>
  <c r="D6" i="2" s="1"/>
  <c r="D48" i="3" s="1"/>
  <c r="D11" i="3" s="1"/>
  <c r="H46" i="2"/>
  <c r="I46" i="2"/>
  <c r="F6" i="2" s="1"/>
  <c r="F48" i="3" s="1"/>
  <c r="F11" i="3" s="1"/>
  <c r="F47" i="2"/>
  <c r="C7" i="2" s="1"/>
  <c r="C49" i="3" s="1"/>
  <c r="C12" i="3" s="1"/>
  <c r="G47" i="2"/>
  <c r="D7" i="2" s="1"/>
  <c r="D49" i="3" s="1"/>
  <c r="D12" i="3" s="1"/>
  <c r="H47" i="2"/>
  <c r="E7" i="2" s="1"/>
  <c r="E49" i="3" s="1"/>
  <c r="E12" i="3" s="1"/>
  <c r="I47" i="2"/>
  <c r="F7" i="2" s="1"/>
  <c r="F49" i="3" s="1"/>
  <c r="F12" i="3" s="1"/>
  <c r="F48" i="2"/>
  <c r="C8" i="2" s="1"/>
  <c r="C50" i="3" s="1"/>
  <c r="C13" i="3" s="1"/>
  <c r="G48" i="2"/>
  <c r="H48" i="2"/>
  <c r="E8" i="2" s="1"/>
  <c r="E50" i="3" s="1"/>
  <c r="E13" i="3" s="1"/>
  <c r="I48" i="2"/>
  <c r="F8" i="2" s="1"/>
  <c r="F50" i="3" s="1"/>
  <c r="F13" i="3" s="1"/>
  <c r="F49" i="2"/>
  <c r="C9" i="2" s="1"/>
  <c r="C51" i="3" s="1"/>
  <c r="C14" i="3" s="1"/>
  <c r="G49" i="2"/>
  <c r="D9" i="2" s="1"/>
  <c r="D51" i="3" s="1"/>
  <c r="D14" i="3" s="1"/>
  <c r="H49" i="2"/>
  <c r="I49" i="2"/>
  <c r="F50" i="2"/>
  <c r="C10" i="2" s="1"/>
  <c r="C52" i="3" s="1"/>
  <c r="C15" i="3" s="1"/>
  <c r="G50" i="2"/>
  <c r="D10" i="2" s="1"/>
  <c r="D52" i="3" s="1"/>
  <c r="D15" i="3" s="1"/>
  <c r="H50" i="2"/>
  <c r="I50" i="2"/>
  <c r="F51" i="2"/>
  <c r="C11" i="2" s="1"/>
  <c r="C53" i="3" s="1"/>
  <c r="C16" i="3" s="1"/>
  <c r="G51" i="2"/>
  <c r="D11" i="2" s="1"/>
  <c r="D53" i="3" s="1"/>
  <c r="D16" i="3" s="1"/>
  <c r="H51" i="2"/>
  <c r="I51" i="2"/>
  <c r="F11" i="2" s="1"/>
  <c r="F53" i="3" s="1"/>
  <c r="F16" i="3" s="1"/>
  <c r="F52" i="2"/>
  <c r="C12" i="2" s="1"/>
  <c r="C54" i="3" s="1"/>
  <c r="C17" i="3" s="1"/>
  <c r="G52" i="2"/>
  <c r="D12" i="2" s="1"/>
  <c r="D54" i="3" s="1"/>
  <c r="D17" i="3" s="1"/>
  <c r="H52" i="2"/>
  <c r="E12" i="2" s="1"/>
  <c r="E54" i="3" s="1"/>
  <c r="E17" i="3" s="1"/>
  <c r="I52" i="2"/>
  <c r="F12" i="2" s="1"/>
  <c r="F54" i="3" s="1"/>
  <c r="F17" i="3" s="1"/>
  <c r="F53" i="2"/>
  <c r="C13" i="2" s="1"/>
  <c r="C55" i="3" s="1"/>
  <c r="C18" i="3" s="1"/>
  <c r="G53" i="2"/>
  <c r="D13" i="2" s="1"/>
  <c r="D55" i="3" s="1"/>
  <c r="D18" i="3" s="1"/>
  <c r="H53" i="2"/>
  <c r="I53" i="2"/>
  <c r="F54" i="2"/>
  <c r="C14" i="2" s="1"/>
  <c r="C56" i="3" s="1"/>
  <c r="C19" i="3" s="1"/>
  <c r="G54" i="2"/>
  <c r="D14" i="2" s="1"/>
  <c r="D56" i="3" s="1"/>
  <c r="D19" i="3" s="1"/>
  <c r="H54" i="2"/>
  <c r="I54" i="2"/>
  <c r="F55" i="2"/>
  <c r="C15" i="2" s="1"/>
  <c r="C57" i="3" s="1"/>
  <c r="C20" i="3" s="1"/>
  <c r="G55" i="2"/>
  <c r="D15" i="2" s="1"/>
  <c r="D57" i="3" s="1"/>
  <c r="D20" i="3" s="1"/>
  <c r="H55" i="2"/>
  <c r="I55" i="2"/>
  <c r="F15" i="2" s="1"/>
  <c r="F57" i="3" s="1"/>
  <c r="F20" i="3" s="1"/>
  <c r="F56" i="2"/>
  <c r="C16" i="2" s="1"/>
  <c r="C58" i="3" s="1"/>
  <c r="C21" i="3" s="1"/>
  <c r="G56" i="2"/>
  <c r="D16" i="2" s="1"/>
  <c r="D58" i="3" s="1"/>
  <c r="D21" i="3" s="1"/>
  <c r="H56" i="2"/>
  <c r="E16" i="2" s="1"/>
  <c r="E58" i="3" s="1"/>
  <c r="E21" i="3" s="1"/>
  <c r="I56" i="2"/>
  <c r="F57" i="2"/>
  <c r="C17" i="2" s="1"/>
  <c r="C59" i="3" s="1"/>
  <c r="C22" i="3" s="1"/>
  <c r="G57" i="2"/>
  <c r="D17" i="2" s="1"/>
  <c r="D59" i="3" s="1"/>
  <c r="D22" i="3" s="1"/>
  <c r="H57" i="2"/>
  <c r="I57" i="2"/>
  <c r="F17" i="2" s="1"/>
  <c r="F59" i="3" s="1"/>
  <c r="F22" i="3" s="1"/>
  <c r="F58" i="2"/>
  <c r="C18" i="2" s="1"/>
  <c r="C60" i="3" s="1"/>
  <c r="C23" i="3" s="1"/>
  <c r="G58" i="2"/>
  <c r="D18" i="2" s="1"/>
  <c r="D60" i="3" s="1"/>
  <c r="D23" i="3" s="1"/>
  <c r="H58" i="2"/>
  <c r="E18" i="2" s="1"/>
  <c r="E60" i="3" s="1"/>
  <c r="E23" i="3" s="1"/>
  <c r="I58" i="2"/>
  <c r="F59" i="2"/>
  <c r="C19" i="2" s="1"/>
  <c r="C61" i="3" s="1"/>
  <c r="C24" i="3" s="1"/>
  <c r="G59" i="2"/>
  <c r="D19" i="2" s="1"/>
  <c r="D61" i="3" s="1"/>
  <c r="D24" i="3" s="1"/>
  <c r="H59" i="2"/>
  <c r="I59" i="2"/>
  <c r="F19" i="2" s="1"/>
  <c r="F61" i="3" s="1"/>
  <c r="F24" i="3" s="1"/>
  <c r="F60" i="2"/>
  <c r="C20" i="2" s="1"/>
  <c r="C62" i="3" s="1"/>
  <c r="C25" i="3" s="1"/>
  <c r="G60" i="2"/>
  <c r="D20" i="2" s="1"/>
  <c r="D62" i="3" s="1"/>
  <c r="D25" i="3" s="1"/>
  <c r="H60" i="2"/>
  <c r="E20" i="2" s="1"/>
  <c r="E62" i="3" s="1"/>
  <c r="E25" i="3" s="1"/>
  <c r="I60" i="2"/>
  <c r="F20" i="2" s="1"/>
  <c r="F62" i="3" s="1"/>
  <c r="F25" i="3" s="1"/>
  <c r="F61" i="2"/>
  <c r="C21" i="2" s="1"/>
  <c r="C63" i="3" s="1"/>
  <c r="C26" i="3" s="1"/>
  <c r="G61" i="2"/>
  <c r="D21" i="2" s="1"/>
  <c r="D63" i="3" s="1"/>
  <c r="D26" i="3" s="1"/>
  <c r="H61" i="2"/>
  <c r="I61" i="2"/>
  <c r="F21" i="2" s="1"/>
  <c r="F63" i="3" s="1"/>
  <c r="F26" i="3" s="1"/>
  <c r="F62" i="2"/>
  <c r="C22" i="2" s="1"/>
  <c r="C64" i="3" s="1"/>
  <c r="C27" i="3" s="1"/>
  <c r="G62" i="2"/>
  <c r="D22" i="2" s="1"/>
  <c r="D64" i="3" s="1"/>
  <c r="D27" i="3" s="1"/>
  <c r="H62" i="2"/>
  <c r="I62" i="2"/>
  <c r="F45" i="2"/>
  <c r="C5" i="2" s="1"/>
  <c r="C47" i="3" s="1"/>
  <c r="C10" i="3" s="1"/>
  <c r="G45" i="2"/>
  <c r="D5" i="2" s="1"/>
  <c r="D47" i="3" s="1"/>
  <c r="D10" i="3" s="1"/>
  <c r="H45" i="2"/>
  <c r="I45" i="2"/>
  <c r="F5" i="2" s="1"/>
  <c r="F47" i="3" s="1"/>
  <c r="F10" i="3" s="1"/>
  <c r="B47" i="3"/>
  <c r="B10" i="3" s="1"/>
  <c r="E5" i="2"/>
  <c r="E47" i="3" s="1"/>
  <c r="E10" i="3" s="1"/>
  <c r="E6" i="2"/>
  <c r="E48" i="3" s="1"/>
  <c r="E11" i="3" s="1"/>
  <c r="D8" i="2"/>
  <c r="D50" i="3" s="1"/>
  <c r="D13" i="3" s="1"/>
  <c r="E9" i="2"/>
  <c r="E51" i="3" s="1"/>
  <c r="E14" i="3" s="1"/>
  <c r="F9" i="2"/>
  <c r="F51" i="3" s="1"/>
  <c r="F14" i="3" s="1"/>
  <c r="E10" i="2"/>
  <c r="E52" i="3" s="1"/>
  <c r="E15" i="3" s="1"/>
  <c r="F10" i="2"/>
  <c r="F52" i="3" s="1"/>
  <c r="F15" i="3" s="1"/>
  <c r="E11" i="2"/>
  <c r="E53" i="3" s="1"/>
  <c r="E16" i="3" s="1"/>
  <c r="E13" i="2"/>
  <c r="E55" i="3" s="1"/>
  <c r="E18" i="3" s="1"/>
  <c r="F13" i="2"/>
  <c r="F55" i="3" s="1"/>
  <c r="F18" i="3" s="1"/>
  <c r="E14" i="2"/>
  <c r="E56" i="3" s="1"/>
  <c r="E19" i="3" s="1"/>
  <c r="F14" i="2"/>
  <c r="F56" i="3" s="1"/>
  <c r="F19" i="3" s="1"/>
  <c r="E15" i="2"/>
  <c r="E57" i="3" s="1"/>
  <c r="E20" i="3" s="1"/>
  <c r="F16" i="2"/>
  <c r="F58" i="3" s="1"/>
  <c r="F21" i="3" s="1"/>
  <c r="E17" i="2"/>
  <c r="E59" i="3" s="1"/>
  <c r="E22" i="3" s="1"/>
  <c r="F18" i="2"/>
  <c r="F60" i="3" s="1"/>
  <c r="F23" i="3" s="1"/>
  <c r="E19" i="2"/>
  <c r="E61" i="3" s="1"/>
  <c r="E24" i="3" s="1"/>
  <c r="E21" i="2"/>
  <c r="E63" i="3" s="1"/>
  <c r="E26" i="3" s="1"/>
  <c r="E22" i="2"/>
  <c r="E64" i="3" s="1"/>
  <c r="E27" i="3" s="1"/>
  <c r="F22" i="2"/>
  <c r="F64" i="3" s="1"/>
  <c r="F27" i="3" s="1"/>
  <c r="B29" i="3" l="1"/>
  <c r="H29" i="3" s="1"/>
  <c r="I29" i="3" s="1"/>
  <c r="I29" i="1" s="1"/>
  <c r="B36" i="3"/>
  <c r="H36" i="3" s="1"/>
  <c r="I36" i="3" s="1"/>
  <c r="B37" i="3"/>
  <c r="H37" i="3" s="1"/>
  <c r="I37" i="3" s="1"/>
  <c r="B41" i="3"/>
  <c r="H41" i="3" s="1"/>
  <c r="I41" i="3" s="1"/>
  <c r="B33" i="3"/>
  <c r="H33" i="3" s="1"/>
  <c r="I33" i="3" s="1"/>
  <c r="B35" i="3"/>
  <c r="H35" i="3" s="1"/>
  <c r="I35" i="3" s="1"/>
  <c r="B40" i="3"/>
  <c r="H40" i="3" s="1"/>
  <c r="I40" i="3" s="1"/>
  <c r="B32" i="3"/>
  <c r="H32" i="3" s="1"/>
  <c r="I32" i="3" s="1"/>
  <c r="B28" i="3"/>
  <c r="H28" i="3" s="1"/>
  <c r="I28" i="3" s="1"/>
  <c r="B39" i="3"/>
  <c r="H39" i="3" s="1"/>
  <c r="I39" i="3" s="1"/>
  <c r="B31" i="3"/>
  <c r="H31" i="3" s="1"/>
  <c r="I31" i="3" s="1"/>
  <c r="H38" i="3"/>
  <c r="I38" i="3" s="1"/>
  <c r="H34" i="3"/>
  <c r="I34" i="3" s="1"/>
  <c r="H30" i="3"/>
  <c r="I30" i="3" s="1"/>
  <c r="B64" i="3"/>
  <c r="B27" i="3" s="1"/>
  <c r="H27" i="3" s="1"/>
  <c r="I27" i="3" s="1"/>
  <c r="B56" i="3"/>
  <c r="B62" i="3"/>
  <c r="B25" i="3" s="1"/>
  <c r="H25" i="3" s="1"/>
  <c r="I25" i="3" s="1"/>
  <c r="B58" i="3"/>
  <c r="B21" i="3" s="1"/>
  <c r="H21" i="3" s="1"/>
  <c r="I21" i="3" s="1"/>
  <c r="B54" i="3"/>
  <c r="B50" i="3"/>
  <c r="H10" i="3"/>
  <c r="I10" i="3" s="1"/>
  <c r="D10" i="1" s="1"/>
  <c r="H20" i="3"/>
  <c r="I20" i="3" s="1"/>
  <c r="H11" i="3"/>
  <c r="I11" i="3" s="1"/>
  <c r="D11" i="1" s="1"/>
  <c r="H23" i="3"/>
  <c r="I23" i="3" s="1"/>
  <c r="H18" i="3"/>
  <c r="I18" i="3" s="1"/>
  <c r="H16" i="3"/>
  <c r="I16" i="3" s="1"/>
  <c r="H14" i="3"/>
  <c r="I14" i="3" s="1"/>
  <c r="H12" i="3"/>
  <c r="I12" i="3" s="1"/>
  <c r="H26" i="3"/>
  <c r="I26" i="3" s="1"/>
  <c r="H24" i="3"/>
  <c r="I24" i="3" s="1"/>
  <c r="H22" i="3"/>
  <c r="I22" i="3" s="1"/>
  <c r="H15" i="3"/>
  <c r="I15" i="3" s="1"/>
  <c r="H28" i="1" l="1"/>
  <c r="F28" i="1"/>
  <c r="G28" i="1"/>
  <c r="E28" i="1"/>
  <c r="I28" i="1"/>
  <c r="F33" i="1"/>
  <c r="H33" i="1"/>
  <c r="E33" i="1"/>
  <c r="I33" i="1"/>
  <c r="D33" i="1"/>
  <c r="G33" i="1"/>
  <c r="D29" i="1"/>
  <c r="F29" i="1"/>
  <c r="G29" i="1"/>
  <c r="H29" i="1"/>
  <c r="E29" i="1"/>
  <c r="E37" i="1"/>
  <c r="D37" i="1"/>
  <c r="F37" i="1"/>
  <c r="H37" i="1"/>
  <c r="I37" i="1"/>
  <c r="G37" i="1"/>
  <c r="F36" i="1"/>
  <c r="G36" i="1"/>
  <c r="D36" i="1"/>
  <c r="H36" i="1"/>
  <c r="I36" i="1"/>
  <c r="E36" i="1"/>
  <c r="G32" i="1"/>
  <c r="H32" i="1"/>
  <c r="D32" i="1"/>
  <c r="J32" i="1" s="1"/>
  <c r="K32" i="1" s="1"/>
  <c r="I32" i="1"/>
  <c r="E32" i="1"/>
  <c r="F32" i="1"/>
  <c r="F40" i="1"/>
  <c r="E40" i="1"/>
  <c r="G40" i="1"/>
  <c r="H40" i="1"/>
  <c r="I40" i="1"/>
  <c r="D40" i="1"/>
  <c r="H35" i="1"/>
  <c r="F35" i="1"/>
  <c r="I35" i="1"/>
  <c r="D35" i="1"/>
  <c r="G35" i="1"/>
  <c r="E35" i="1"/>
  <c r="H31" i="1"/>
  <c r="G31" i="1"/>
  <c r="I31" i="1"/>
  <c r="D31" i="1"/>
  <c r="E31" i="1"/>
  <c r="F31" i="1"/>
  <c r="E39" i="1"/>
  <c r="F39" i="1"/>
  <c r="I39" i="1"/>
  <c r="G39" i="1"/>
  <c r="H39" i="1"/>
  <c r="D39" i="1"/>
  <c r="I41" i="1"/>
  <c r="H41" i="1"/>
  <c r="G41" i="1"/>
  <c r="D41" i="1"/>
  <c r="E41" i="1"/>
  <c r="F41" i="1"/>
  <c r="B19" i="3"/>
  <c r="H19" i="3" s="1"/>
  <c r="I19" i="3" s="1"/>
  <c r="B17" i="3"/>
  <c r="H17" i="3" s="1"/>
  <c r="I17" i="3" s="1"/>
  <c r="D28" i="1"/>
  <c r="B13" i="3"/>
  <c r="H13" i="3" s="1"/>
  <c r="I13" i="3" s="1"/>
  <c r="G11" i="1"/>
  <c r="E11" i="1"/>
  <c r="F11" i="1"/>
  <c r="H11" i="1"/>
  <c r="I11" i="1"/>
  <c r="E26" i="1"/>
  <c r="D26" i="1"/>
  <c r="I26" i="1"/>
  <c r="F26" i="1"/>
  <c r="G26" i="1"/>
  <c r="H26" i="1"/>
  <c r="F12" i="1"/>
  <c r="G12" i="1"/>
  <c r="I12" i="1"/>
  <c r="H12" i="1"/>
  <c r="E12" i="1"/>
  <c r="D12" i="1"/>
  <c r="F20" i="1"/>
  <c r="E20" i="1"/>
  <c r="G20" i="1"/>
  <c r="I20" i="1"/>
  <c r="H20" i="1"/>
  <c r="D20" i="1"/>
  <c r="E14" i="1"/>
  <c r="I14" i="1"/>
  <c r="D14" i="1"/>
  <c r="F14" i="1"/>
  <c r="G14" i="1"/>
  <c r="H14" i="1"/>
  <c r="E30" i="1"/>
  <c r="I30" i="1"/>
  <c r="D30" i="1"/>
  <c r="F30" i="1"/>
  <c r="G30" i="1"/>
  <c r="H30" i="1"/>
  <c r="F16" i="1"/>
  <c r="G16" i="1"/>
  <c r="I16" i="1"/>
  <c r="H16" i="1"/>
  <c r="E16" i="1"/>
  <c r="D16" i="1"/>
  <c r="I34" i="1"/>
  <c r="E34" i="1"/>
  <c r="D34" i="1"/>
  <c r="F34" i="1"/>
  <c r="G34" i="1"/>
  <c r="H34" i="1"/>
  <c r="H25" i="1"/>
  <c r="G25" i="1"/>
  <c r="I25" i="1"/>
  <c r="D25" i="1"/>
  <c r="E25" i="1"/>
  <c r="F25" i="1"/>
  <c r="E18" i="1"/>
  <c r="D18" i="1"/>
  <c r="F18" i="1"/>
  <c r="G18" i="1"/>
  <c r="H18" i="1"/>
  <c r="I18" i="1"/>
  <c r="E38" i="1"/>
  <c r="D38" i="1"/>
  <c r="F38" i="1"/>
  <c r="G38" i="1"/>
  <c r="H38" i="1"/>
  <c r="I38" i="1"/>
  <c r="D27" i="1"/>
  <c r="E27" i="1"/>
  <c r="F27" i="1"/>
  <c r="G27" i="1"/>
  <c r="H27" i="1"/>
  <c r="I27" i="1"/>
  <c r="E22" i="1"/>
  <c r="D22" i="1"/>
  <c r="F22" i="1"/>
  <c r="G22" i="1"/>
  <c r="H22" i="1"/>
  <c r="I22" i="1"/>
  <c r="H21" i="1"/>
  <c r="I21" i="1"/>
  <c r="G21" i="1"/>
  <c r="D21" i="1"/>
  <c r="E21" i="1"/>
  <c r="F21" i="1"/>
  <c r="D15" i="1"/>
  <c r="E15" i="1"/>
  <c r="F15" i="1"/>
  <c r="G15" i="1"/>
  <c r="H15" i="1"/>
  <c r="I15" i="1"/>
  <c r="F24" i="1"/>
  <c r="I24" i="1"/>
  <c r="G24" i="1"/>
  <c r="E24" i="1"/>
  <c r="H24" i="1"/>
  <c r="D24" i="1"/>
  <c r="D23" i="1"/>
  <c r="E23" i="1"/>
  <c r="F23" i="1"/>
  <c r="G23" i="1"/>
  <c r="H23" i="1"/>
  <c r="I23" i="1"/>
  <c r="E10" i="1"/>
  <c r="F10" i="1"/>
  <c r="G10" i="1"/>
  <c r="H10" i="1"/>
  <c r="I10" i="1"/>
  <c r="J40" i="1" l="1"/>
  <c r="K40" i="1" s="1"/>
  <c r="J29" i="1"/>
  <c r="K29" i="1" s="1"/>
  <c r="J33" i="1"/>
  <c r="K33" i="1" s="1"/>
  <c r="G19" i="1"/>
  <c r="E19" i="1"/>
  <c r="F19" i="1"/>
  <c r="I19" i="1"/>
  <c r="J28" i="1"/>
  <c r="K28" i="1" s="1"/>
  <c r="H19" i="1"/>
  <c r="D17" i="1"/>
  <c r="G17" i="1"/>
  <c r="D19" i="1"/>
  <c r="J31" i="1"/>
  <c r="K31" i="1" s="1"/>
  <c r="J37" i="1"/>
  <c r="K37" i="1" s="1"/>
  <c r="J36" i="1"/>
  <c r="K36" i="1" s="1"/>
  <c r="E13" i="1"/>
  <c r="F13" i="1"/>
  <c r="D13" i="1"/>
  <c r="G13" i="1"/>
  <c r="H13" i="1"/>
  <c r="I13" i="1"/>
  <c r="I17" i="1"/>
  <c r="H17" i="1"/>
  <c r="J41" i="1"/>
  <c r="K41" i="1" s="1"/>
  <c r="J35" i="1"/>
  <c r="K35" i="1" s="1"/>
  <c r="F17" i="1"/>
  <c r="E17" i="1"/>
  <c r="J39" i="1"/>
  <c r="K39" i="1" s="1"/>
  <c r="J34" i="1"/>
  <c r="K34" i="1" s="1"/>
  <c r="J38" i="1"/>
  <c r="K38" i="1" s="1"/>
  <c r="J30" i="1"/>
  <c r="K30" i="1" s="1"/>
  <c r="J20" i="1"/>
  <c r="K20" i="1" s="1"/>
  <c r="J21" i="1"/>
  <c r="K21" i="1" s="1"/>
  <c r="J11" i="1"/>
  <c r="K11" i="1" s="1"/>
  <c r="J27" i="1"/>
  <c r="K27" i="1" s="1"/>
  <c r="J10" i="1"/>
  <c r="K10" i="1" s="1"/>
  <c r="J23" i="1"/>
  <c r="K23" i="1" s="1"/>
  <c r="J14" i="1"/>
  <c r="K14" i="1" s="1"/>
  <c r="J25" i="1"/>
  <c r="K25" i="1" s="1"/>
  <c r="J16" i="1"/>
  <c r="K16" i="1" s="1"/>
  <c r="J12" i="1"/>
  <c r="K12" i="1" s="1"/>
  <c r="J26" i="1"/>
  <c r="K26" i="1" s="1"/>
  <c r="J22" i="1"/>
  <c r="K22" i="1" s="1"/>
  <c r="J15" i="1"/>
  <c r="K15" i="1" s="1"/>
  <c r="J18" i="1"/>
  <c r="K18" i="1" s="1"/>
  <c r="J24" i="1"/>
  <c r="K24" i="1" s="1"/>
  <c r="F42" i="1" l="1"/>
  <c r="F17" i="4" s="1"/>
  <c r="G42" i="1"/>
  <c r="G20" i="4" s="1"/>
  <c r="J19" i="1"/>
  <c r="K19" i="1" s="1"/>
  <c r="I42" i="1"/>
  <c r="I18" i="4" s="1"/>
  <c r="D42" i="1"/>
  <c r="J17" i="1"/>
  <c r="K17" i="1" s="1"/>
  <c r="E42" i="1"/>
  <c r="E21" i="4" s="1"/>
  <c r="H42" i="1"/>
  <c r="H26" i="4" s="1"/>
  <c r="J13" i="1"/>
  <c r="K13" i="1" s="1"/>
  <c r="G12" i="4"/>
  <c r="G17" i="4"/>
  <c r="G30" i="4"/>
  <c r="G13" i="4"/>
  <c r="F9" i="4"/>
  <c r="F32" i="4"/>
  <c r="F14" i="4"/>
  <c r="F27" i="4"/>
  <c r="F35" i="4"/>
  <c r="F18" i="4"/>
  <c r="F26" i="4"/>
  <c r="F36" i="4"/>
  <c r="I10" i="4"/>
  <c r="I34" i="4"/>
  <c r="I9" i="4"/>
  <c r="I23" i="4"/>
  <c r="I17" i="4"/>
  <c r="I33" i="4"/>
  <c r="I6" i="4"/>
  <c r="I13" i="4"/>
  <c r="I29" i="4"/>
  <c r="I37" i="4"/>
  <c r="I14" i="4"/>
  <c r="I22" i="4"/>
  <c r="I35" i="4"/>
  <c r="I8" i="4"/>
  <c r="I16" i="4"/>
  <c r="I32" i="4"/>
  <c r="E30" i="4"/>
  <c r="E23" i="4"/>
  <c r="E31" i="4"/>
  <c r="E12" i="4"/>
  <c r="G31" i="4" l="1"/>
  <c r="G32" i="4"/>
  <c r="G22" i="4"/>
  <c r="G9" i="4"/>
  <c r="F12" i="4"/>
  <c r="F10" i="4"/>
  <c r="F19" i="4"/>
  <c r="F24" i="4"/>
  <c r="G26" i="4"/>
  <c r="G24" i="4"/>
  <c r="G14" i="4"/>
  <c r="G15" i="4"/>
  <c r="F31" i="4"/>
  <c r="F37" i="4"/>
  <c r="F11" i="4"/>
  <c r="F16" i="4"/>
  <c r="G18" i="4"/>
  <c r="G16" i="4"/>
  <c r="G7" i="4"/>
  <c r="G34" i="4"/>
  <c r="E22" i="4"/>
  <c r="F23" i="4"/>
  <c r="F29" i="4"/>
  <c r="F28" i="4"/>
  <c r="F6" i="4"/>
  <c r="G10" i="4"/>
  <c r="G8" i="4"/>
  <c r="G27" i="4"/>
  <c r="G35" i="4"/>
  <c r="E14" i="4"/>
  <c r="F15" i="4"/>
  <c r="F21" i="4"/>
  <c r="F20" i="4"/>
  <c r="F33" i="4"/>
  <c r="G37" i="4"/>
  <c r="G23" i="4"/>
  <c r="G6" i="4"/>
  <c r="G36" i="4"/>
  <c r="F7" i="4"/>
  <c r="F13" i="4"/>
  <c r="F30" i="4"/>
  <c r="F25" i="4"/>
  <c r="G29" i="4"/>
  <c r="G19" i="4"/>
  <c r="G33" i="4"/>
  <c r="G28" i="4"/>
  <c r="I24" i="4"/>
  <c r="I25" i="4"/>
  <c r="I26" i="4"/>
  <c r="F34" i="4"/>
  <c r="F8" i="4"/>
  <c r="F22" i="4"/>
  <c r="G21" i="4"/>
  <c r="G11" i="4"/>
  <c r="G25" i="4"/>
  <c r="H19" i="4"/>
  <c r="E9" i="4"/>
  <c r="D29" i="4"/>
  <c r="D6" i="4"/>
  <c r="E32" i="4"/>
  <c r="E8" i="4"/>
  <c r="E17" i="4"/>
  <c r="H37" i="4"/>
  <c r="E28" i="4"/>
  <c r="E29" i="4"/>
  <c r="I28" i="4"/>
  <c r="I20" i="4"/>
  <c r="I27" i="4"/>
  <c r="I15" i="4"/>
  <c r="H22" i="4"/>
  <c r="I11" i="4"/>
  <c r="I7" i="4"/>
  <c r="D30" i="4"/>
  <c r="H23" i="4"/>
  <c r="I30" i="4"/>
  <c r="I12" i="4"/>
  <c r="I21" i="4"/>
  <c r="D35" i="4"/>
  <c r="D21" i="4"/>
  <c r="D24" i="4"/>
  <c r="D16" i="4"/>
  <c r="D20" i="4"/>
  <c r="H33" i="4"/>
  <c r="E7" i="4"/>
  <c r="E33" i="4"/>
  <c r="H18" i="4"/>
  <c r="H9" i="4"/>
  <c r="E34" i="4"/>
  <c r="E35" i="4"/>
  <c r="H21" i="4"/>
  <c r="H20" i="4"/>
  <c r="D14" i="4"/>
  <c r="E18" i="4"/>
  <c r="E27" i="4"/>
  <c r="H13" i="4"/>
  <c r="H34" i="4"/>
  <c r="D28" i="4"/>
  <c r="E36" i="4"/>
  <c r="E10" i="4"/>
  <c r="E19" i="4"/>
  <c r="H35" i="4"/>
  <c r="H31" i="4"/>
  <c r="I19" i="4"/>
  <c r="I36" i="4"/>
  <c r="I31" i="4"/>
  <c r="D8" i="4"/>
  <c r="D19" i="4"/>
  <c r="D13" i="4"/>
  <c r="D34" i="4"/>
  <c r="D31" i="4"/>
  <c r="D26" i="4"/>
  <c r="D15" i="4"/>
  <c r="D10" i="4"/>
  <c r="D23" i="4"/>
  <c r="D7" i="4"/>
  <c r="D36" i="4"/>
  <c r="D18" i="4"/>
  <c r="D33" i="4"/>
  <c r="H16" i="4"/>
  <c r="H36" i="4"/>
  <c r="D12" i="4"/>
  <c r="D9" i="4"/>
  <c r="H11" i="4"/>
  <c r="H10" i="4"/>
  <c r="D27" i="4"/>
  <c r="D25" i="4"/>
  <c r="D17" i="4"/>
  <c r="D22" i="4"/>
  <c r="E15" i="4"/>
  <c r="E37" i="4"/>
  <c r="E11" i="4"/>
  <c r="D37" i="4"/>
  <c r="D11" i="4"/>
  <c r="J11" i="4" s="1"/>
  <c r="D32" i="4"/>
  <c r="E25" i="4"/>
  <c r="E6" i="4"/>
  <c r="E24" i="4"/>
  <c r="E13" i="4"/>
  <c r="E20" i="4"/>
  <c r="E26" i="4"/>
  <c r="E16" i="4"/>
  <c r="H32" i="4"/>
  <c r="H17" i="4"/>
  <c r="H7" i="4"/>
  <c r="H24" i="4"/>
  <c r="H30" i="4"/>
  <c r="H28" i="4"/>
  <c r="H15" i="4"/>
  <c r="H6" i="4"/>
  <c r="H8" i="4"/>
  <c r="H14" i="4"/>
  <c r="H12" i="4"/>
  <c r="H29" i="4"/>
  <c r="H27" i="4"/>
  <c r="H25" i="4"/>
  <c r="J23" i="4"/>
  <c r="J33" i="4" l="1"/>
  <c r="J31" i="4"/>
  <c r="J29" i="4"/>
  <c r="J18" i="4"/>
  <c r="J19" i="4"/>
  <c r="J10" i="4"/>
  <c r="J22" i="4"/>
  <c r="J37" i="4"/>
  <c r="J30" i="4"/>
  <c r="J20" i="4"/>
  <c r="J14" i="4"/>
  <c r="J13" i="4"/>
  <c r="J24" i="4"/>
  <c r="J21" i="4"/>
  <c r="J35" i="4"/>
  <c r="J32" i="4"/>
  <c r="J17" i="4"/>
  <c r="J16" i="4"/>
  <c r="J36" i="4"/>
  <c r="J34" i="4"/>
  <c r="J28" i="4"/>
  <c r="J9" i="4"/>
  <c r="J12" i="4"/>
  <c r="J8" i="4"/>
  <c r="J15" i="4"/>
  <c r="J26" i="4"/>
  <c r="J25" i="4"/>
  <c r="J27" i="4"/>
  <c r="J7" i="4"/>
  <c r="J6" i="4"/>
</calcChain>
</file>

<file path=xl/comments1.xml><?xml version="1.0" encoding="utf-8"?>
<comments xmlns="http://schemas.openxmlformats.org/spreadsheetml/2006/main">
  <authors>
    <author>Wright J.A.</author>
  </authors>
  <commentList>
    <comment ref="C1" authorId="0" shapeId="0">
      <text>
        <r>
          <rPr>
            <b/>
            <sz val="9"/>
            <color indexed="81"/>
            <rFont val="Tahoma"/>
            <family val="2"/>
          </rPr>
          <t>Wright J.A.:</t>
        </r>
        <r>
          <rPr>
            <sz val="9"/>
            <color indexed="81"/>
            <rFont val="Tahoma"/>
            <family val="2"/>
          </rPr>
          <t xml:space="preserve">
PARAMETER TO BE VARIED: 
Distance decay coefficient: For Task 2, try varying this parameter to see its impact on the flows of patients, particularly in the '3_output' worksheet.</t>
        </r>
      </text>
    </comment>
    <comment ref="B5" authorId="0" shapeId="0">
      <text>
        <r>
          <rPr>
            <b/>
            <sz val="9"/>
            <color indexed="81"/>
            <rFont val="Tahoma"/>
            <family val="2"/>
          </rPr>
          <t>Wright J.A.:</t>
        </r>
        <r>
          <rPr>
            <sz val="9"/>
            <color indexed="81"/>
            <rFont val="Tahoma"/>
            <family val="2"/>
          </rPr>
          <t xml:space="preserve">
CALCULATION STEP 2: exponent of distance, applying distance decay coefficient above.</t>
        </r>
      </text>
    </comment>
    <comment ref="D42" authorId="0" shapeId="0">
      <text>
        <r>
          <rPr>
            <b/>
            <sz val="9"/>
            <color indexed="81"/>
            <rFont val="Tahoma"/>
            <family val="2"/>
          </rPr>
          <t>Wright J.A.:</t>
        </r>
        <r>
          <rPr>
            <sz val="9"/>
            <color indexed="81"/>
            <rFont val="Tahoma"/>
            <family val="2"/>
          </rPr>
          <t xml:space="preserve">
DATA: These are the Ordnance Survey national grid coordinates for the GP practices (facilities)
</t>
        </r>
      </text>
    </comment>
    <comment ref="B44" authorId="0" shapeId="0">
      <text>
        <r>
          <rPr>
            <b/>
            <sz val="9"/>
            <color indexed="81"/>
            <rFont val="Tahoma"/>
            <family val="2"/>
          </rPr>
          <t>Wright J.A.:</t>
        </r>
        <r>
          <rPr>
            <sz val="9"/>
            <color indexed="81"/>
            <rFont val="Tahoma"/>
            <family val="2"/>
          </rPr>
          <t xml:space="preserve">
DATA: These are the Ordnance Survey National Grid coordinates for the origins (the polygon centroids of MSOAs or Middle levey Super Output Areas).</t>
        </r>
      </text>
    </comment>
    <comment ref="E45" authorId="0" shapeId="0">
      <text>
        <r>
          <rPr>
            <b/>
            <sz val="9"/>
            <color indexed="81"/>
            <rFont val="Tahoma"/>
            <family val="2"/>
          </rPr>
          <t>Wright J.A.:</t>
        </r>
        <r>
          <rPr>
            <sz val="9"/>
            <color indexed="81"/>
            <rFont val="Tahoma"/>
            <family val="2"/>
          </rPr>
          <t xml:space="preserve">
CALCULATION STEP 1. Straight-line distances between origins and destinations, calculated using Pythagoras' theorem.</t>
        </r>
      </text>
    </comment>
  </commentList>
</comments>
</file>

<file path=xl/comments2.xml><?xml version="1.0" encoding="utf-8"?>
<comments xmlns="http://schemas.openxmlformats.org/spreadsheetml/2006/main">
  <authors>
    <author>Wright J.A.</author>
  </authors>
  <commentList>
    <comment ref="B6" authorId="0" shapeId="0">
      <text>
        <r>
          <rPr>
            <b/>
            <sz val="9"/>
            <color indexed="81"/>
            <rFont val="Tahoma"/>
            <family val="2"/>
          </rPr>
          <t>Wright J.A.:</t>
        </r>
        <r>
          <rPr>
            <sz val="9"/>
            <color indexed="81"/>
            <rFont val="Tahoma"/>
            <family val="2"/>
          </rPr>
          <t xml:space="preserve">
DATA: These weights represent attractiveness of destinations/facilities, as measured by the quality of general practice services based on Quality and Outcomes Framework data.</t>
        </r>
      </text>
    </comment>
    <comment ref="B10" authorId="0" shapeId="0">
      <text>
        <r>
          <rPr>
            <b/>
            <sz val="9"/>
            <color indexed="81"/>
            <rFont val="Tahoma"/>
            <family val="2"/>
          </rPr>
          <t>Wright J.A.:</t>
        </r>
        <r>
          <rPr>
            <sz val="9"/>
            <color indexed="81"/>
            <rFont val="Tahoma"/>
            <family val="2"/>
          </rPr>
          <t xml:space="preserve">
CALCULATION STEP 4: These numbers multiply the distance decay term by the weights indicating facility attractiveness…..</t>
        </r>
      </text>
    </comment>
    <comment ref="I10" authorId="0" shapeId="0">
      <text>
        <r>
          <rPr>
            <b/>
            <sz val="9"/>
            <color indexed="81"/>
            <rFont val="Tahoma"/>
            <family val="2"/>
          </rPr>
          <t>Wright J.A.:</t>
        </r>
        <r>
          <rPr>
            <sz val="9"/>
            <color indexed="81"/>
            <rFont val="Tahoma"/>
            <family val="2"/>
          </rPr>
          <t xml:space="preserve">
CALCULATION STEP 5: …so that summing and then reciprocating the result of step 4 produces a 'balancing factor' for each origin.</t>
        </r>
      </text>
    </comment>
    <comment ref="B47" authorId="0" shapeId="0">
      <text>
        <r>
          <rPr>
            <b/>
            <sz val="9"/>
            <color indexed="81"/>
            <rFont val="Tahoma"/>
            <family val="2"/>
          </rPr>
          <t>Wright J.A.:</t>
        </r>
        <r>
          <rPr>
            <sz val="9"/>
            <color indexed="81"/>
            <rFont val="Tahoma"/>
            <family val="2"/>
          </rPr>
          <t xml:space="preserve">
CALCULATION STEP 3: These figures are copied over from the 'exp' worksheet.</t>
        </r>
      </text>
    </comment>
  </commentList>
</comments>
</file>

<file path=xl/comments3.xml><?xml version="1.0" encoding="utf-8"?>
<comments xmlns="http://schemas.openxmlformats.org/spreadsheetml/2006/main">
  <authors>
    <author>Wright J.A.</author>
  </authors>
  <commentList>
    <comment ref="D7" authorId="0" shapeId="0">
      <text>
        <r>
          <rPr>
            <b/>
            <sz val="9"/>
            <color indexed="81"/>
            <rFont val="Tahoma"/>
            <family val="2"/>
          </rPr>
          <t>Wright J.A.:</t>
        </r>
        <r>
          <rPr>
            <sz val="9"/>
            <color indexed="81"/>
            <rFont val="Tahoma"/>
            <family val="2"/>
          </rPr>
          <t xml:space="preserve">
DATA: These cells contain attractiveness weights for each destination / facility, based on a quality of healthcare score for each facility.</t>
        </r>
      </text>
    </comment>
    <comment ref="B10" authorId="0" shapeId="0">
      <text>
        <r>
          <rPr>
            <b/>
            <sz val="9"/>
            <color indexed="81"/>
            <rFont val="Tahoma"/>
            <family val="2"/>
          </rPr>
          <t>Wright J.A.:</t>
        </r>
        <r>
          <rPr>
            <sz val="9"/>
            <color indexed="81"/>
            <rFont val="Tahoma"/>
            <family val="2"/>
          </rPr>
          <t xml:space="preserve">
DATA: These cells contain the 2011 census populations for each origin.</t>
        </r>
      </text>
    </comment>
    <comment ref="D10" authorId="0" shapeId="0">
      <text>
        <r>
          <rPr>
            <b/>
            <sz val="9"/>
            <color indexed="81"/>
            <rFont val="Tahoma"/>
            <family val="2"/>
          </rPr>
          <t>Wright J.A.:</t>
        </r>
        <r>
          <rPr>
            <sz val="9"/>
            <color indexed="81"/>
            <rFont val="Tahoma"/>
            <family val="2"/>
          </rPr>
          <t xml:space="preserve">
CALCULATION STEP 6: These cells multiply the origin populations by destination attractiveness by the distance decay term and by the balancing factor for each origin (the MSOAs for which we have population data).  The formula draws on cells in the 'exp' and 'Ai' worksheets.  The resultant numbers indicate the modelled flow of population from each origin MSOA to each destination facility (GP practice).</t>
        </r>
      </text>
    </comment>
    <comment ref="J10" authorId="0" shapeId="0">
      <text>
        <r>
          <rPr>
            <b/>
            <sz val="9"/>
            <color indexed="81"/>
            <rFont val="Tahoma"/>
            <family val="2"/>
          </rPr>
          <t>Wright J.A.:</t>
        </r>
        <r>
          <rPr>
            <sz val="9"/>
            <color indexed="81"/>
            <rFont val="Tahoma"/>
            <family val="2"/>
          </rPr>
          <t xml:space="preserve">
CALCULATION STEP 7: We can now cross-check that the balancing factor has worked.  If it has, then the total modelled flow for each MSOA should match its population, Oi.</t>
        </r>
      </text>
    </comment>
  </commentList>
</comments>
</file>

<file path=xl/comments4.xml><?xml version="1.0" encoding="utf-8"?>
<comments xmlns="http://schemas.openxmlformats.org/spreadsheetml/2006/main">
  <authors>
    <author>Wright J.A.</author>
  </authors>
  <commentList>
    <comment ref="D3" authorId="0" shapeId="0">
      <text>
        <r>
          <rPr>
            <b/>
            <sz val="9"/>
            <color indexed="81"/>
            <rFont val="Tahoma"/>
            <family val="2"/>
          </rPr>
          <t>Wright J.A.:</t>
        </r>
        <r>
          <rPr>
            <sz val="9"/>
            <color indexed="81"/>
            <rFont val="Tahoma"/>
            <family val="2"/>
          </rPr>
          <t xml:space="preserve">
DATA: These weights reflect the attractiveness of each facility, as measured by their healthcare quality scores.</t>
        </r>
      </text>
    </comment>
    <comment ref="D6" authorId="0" shapeId="0">
      <text>
        <r>
          <rPr>
            <b/>
            <sz val="9"/>
            <color indexed="81"/>
            <rFont val="Tahoma"/>
            <family val="2"/>
          </rPr>
          <t>Wright J.A.:</t>
        </r>
        <r>
          <rPr>
            <sz val="9"/>
            <color indexed="81"/>
            <rFont val="Tahoma"/>
            <family val="2"/>
          </rPr>
          <t xml:space="preserve">
CALCULATION STEP 8: This calculation converts the modelled flow of patients from origins to destinations in the 'facilities' worksheet into an amount of provision per flow…</t>
        </r>
      </text>
    </comment>
    <comment ref="J6" authorId="0" shapeId="0">
      <text>
        <r>
          <rPr>
            <b/>
            <sz val="9"/>
            <color indexed="81"/>
            <rFont val="Tahoma"/>
            <family val="2"/>
          </rPr>
          <t>Wright J.A.:</t>
        </r>
        <r>
          <rPr>
            <sz val="9"/>
            <color indexed="81"/>
            <rFont val="Tahoma"/>
            <family val="2"/>
          </rPr>
          <t xml:space="preserve">
CALCULATION STEP 9: …so we can then sum these values to compute the amount of provision at each origin MSOA for planning purposes.</t>
        </r>
      </text>
    </comment>
  </commentList>
</comments>
</file>

<file path=xl/sharedStrings.xml><?xml version="1.0" encoding="utf-8"?>
<sst xmlns="http://schemas.openxmlformats.org/spreadsheetml/2006/main" count="295" uniqueCount="72">
  <si>
    <t>i</t>
  </si>
  <si>
    <r>
      <t xml:space="preserve">formula is: </t>
    </r>
    <r>
      <rPr>
        <i/>
        <sz val="14"/>
        <rFont val="Arial"/>
        <family val="2"/>
      </rPr>
      <t>Sij=Oi*Ai*Wj exp(-β dij)</t>
    </r>
  </si>
  <si>
    <t>Oi</t>
  </si>
  <si>
    <t>j</t>
  </si>
  <si>
    <t>β=</t>
  </si>
  <si>
    <t>Ai calc</t>
  </si>
  <si>
    <t>Wj</t>
  </si>
  <si>
    <r>
      <t>exp (-</t>
    </r>
    <r>
      <rPr>
        <b/>
        <sz val="14"/>
        <rFont val="Arial"/>
        <family val="2"/>
      </rPr>
      <t>β</t>
    </r>
    <r>
      <rPr>
        <b/>
        <i/>
        <sz val="14"/>
        <rFont val="Arial"/>
        <family val="2"/>
      </rPr>
      <t>dij)</t>
    </r>
  </si>
  <si>
    <t>dij</t>
  </si>
  <si>
    <t>1/[Wj1 exp(-Bdij)+Wj2 exp(-Bdij)…]</t>
  </si>
  <si>
    <t>FROM</t>
  </si>
  <si>
    <t>exp (-βdij)</t>
  </si>
  <si>
    <t>SUM</t>
  </si>
  <si>
    <t>1/SUM</t>
  </si>
  <si>
    <t>DIFF</t>
  </si>
  <si>
    <t>sum</t>
  </si>
  <si>
    <t>X</t>
  </si>
  <si>
    <t>Y</t>
  </si>
  <si>
    <t>x</t>
  </si>
  <si>
    <t>y</t>
  </si>
  <si>
    <t>Southampton 001</t>
  </si>
  <si>
    <t>Southampton 002</t>
  </si>
  <si>
    <t>Southampton 003</t>
  </si>
  <si>
    <t>Southampton 004</t>
  </si>
  <si>
    <t>Southampton 005</t>
  </si>
  <si>
    <t>Southampton 006</t>
  </si>
  <si>
    <t>Southampton 007</t>
  </si>
  <si>
    <t>Southampton 008</t>
  </si>
  <si>
    <t>Southampton 009</t>
  </si>
  <si>
    <t>Southampton 010</t>
  </si>
  <si>
    <t>Southampton 011</t>
  </si>
  <si>
    <t>Southampton 012</t>
  </si>
  <si>
    <t>Southampton 013</t>
  </si>
  <si>
    <t>Southampton 014</t>
  </si>
  <si>
    <t>Southampton 015</t>
  </si>
  <si>
    <t>Southampton 016</t>
  </si>
  <si>
    <t>Southampton 017</t>
  </si>
  <si>
    <t>Southampton 018</t>
  </si>
  <si>
    <t>Southampton 019</t>
  </si>
  <si>
    <t>Southampton 020</t>
  </si>
  <si>
    <t>Southampton 021</t>
  </si>
  <si>
    <t>Southampton 022</t>
  </si>
  <si>
    <t>Southampton 023</t>
  </si>
  <si>
    <t>Southampton 024</t>
  </si>
  <si>
    <t>Southampton 025</t>
  </si>
  <si>
    <t>Southampton 026</t>
  </si>
  <si>
    <t>Southampton 027</t>
  </si>
  <si>
    <t>Southampton 028</t>
  </si>
  <si>
    <t>Southampton 029</t>
  </si>
  <si>
    <t>Southampton 030</t>
  </si>
  <si>
    <t>Southampton 031</t>
  </si>
  <si>
    <t>Southampton 032</t>
  </si>
  <si>
    <t>2011 MSOA:</t>
  </si>
  <si>
    <t>SO14 6UX</t>
  </si>
  <si>
    <t>SO15 2HQ</t>
  </si>
  <si>
    <t>SO16 4XE</t>
  </si>
  <si>
    <t>SO17 2GD</t>
  </si>
  <si>
    <t>SO18 6TG</t>
  </si>
  <si>
    <t>SO19 0HS</t>
  </si>
  <si>
    <t>ALMA ROAD SURGERY</t>
  </si>
  <si>
    <t>WALNUT TREE SURGERY</t>
  </si>
  <si>
    <t>ADELAIDE GP SURGERY</t>
  </si>
  <si>
    <t>PORTSWOOD SOLENT SURGERY</t>
  </si>
  <si>
    <t>WEST END ROAD SURGERY</t>
  </si>
  <si>
    <t>CHESSEL PRACTICE</t>
  </si>
  <si>
    <t>Distribution of residents to GP surgeries</t>
  </si>
  <si>
    <t>below are the exp(-0.2*dij values multiplied by the Wj factor at the head of each column.</t>
  </si>
  <si>
    <t>Colour coding</t>
  </si>
  <si>
    <t>Calculation</t>
  </si>
  <si>
    <t>Data</t>
  </si>
  <si>
    <t>Model parameter</t>
  </si>
  <si>
    <t>SCROLL DOWN FOR MORE CALCULATIONS AND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</si>
</sst>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4"/>
      <name val="Arial"/>
      <family val="2"/>
    </font>
    <font>
      <b/>
      <i/>
      <sz val="14"/>
      <name val="Arial"/>
      <family val="2"/>
    </font>
    <font>
      <b/>
      <sz val="14"/>
      <name val="Arial"/>
      <family val="2"/>
    </font>
    <font>
      <i/>
      <sz val="14"/>
      <name val="Arial"/>
      <family val="2"/>
    </font>
    <font>
      <b/>
      <sz val="10"/>
      <name val="Arial"/>
      <family val="2"/>
    </font>
    <font>
      <b/>
      <sz val="12"/>
      <name val="Arial"/>
      <family val="2"/>
    </font>
    <font>
      <sz val="8"/>
      <name val="Arial"/>
      <family val="2"/>
    </font>
    <font>
      <i/>
      <sz val="16"/>
      <name val="Arial"/>
      <family val="2"/>
    </font>
    <font>
      <b/>
      <i/>
      <sz val="12"/>
      <name val="Arial"/>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theme="3"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19">
    <xf numFmtId="0" fontId="0" fillId="0" borderId="0" xfId="0"/>
    <xf numFmtId="1" fontId="0" fillId="0" borderId="0" xfId="0" applyNumberFormat="1"/>
    <xf numFmtId="0" fontId="1" fillId="0" borderId="0" xfId="0" applyFont="1"/>
    <xf numFmtId="0" fontId="2" fillId="0" borderId="0" xfId="0" applyFont="1"/>
    <xf numFmtId="0" fontId="3" fillId="0" borderId="0" xfId="0" applyFont="1"/>
    <xf numFmtId="1" fontId="5" fillId="0" borderId="0" xfId="0" applyNumberFormat="1" applyFont="1"/>
    <xf numFmtId="0" fontId="5" fillId="0" borderId="0" xfId="0" applyFont="1"/>
    <xf numFmtId="0" fontId="6" fillId="0" borderId="0" xfId="0" applyFont="1"/>
    <xf numFmtId="0" fontId="8" fillId="0" borderId="0" xfId="0" applyFont="1" applyAlignment="1">
      <alignment horizontal="center"/>
    </xf>
    <xf numFmtId="0" fontId="9" fillId="0" borderId="0" xfId="0" applyFont="1"/>
    <xf numFmtId="164" fontId="0" fillId="0" borderId="0" xfId="0" applyNumberFormat="1"/>
    <xf numFmtId="0" fontId="0" fillId="0" borderId="0" xfId="0" applyFill="1"/>
    <xf numFmtId="0" fontId="9" fillId="0" borderId="0" xfId="0" applyFont="1" applyFill="1"/>
    <xf numFmtId="0" fontId="0" fillId="2" borderId="0" xfId="0" applyFill="1"/>
    <xf numFmtId="0" fontId="0" fillId="3" borderId="0" xfId="0" applyFill="1"/>
    <xf numFmtId="0" fontId="0" fillId="4" borderId="0" xfId="0" applyFill="1"/>
    <xf numFmtId="164" fontId="0" fillId="4" borderId="0" xfId="0" applyNumberFormat="1" applyFill="1"/>
    <xf numFmtId="0" fontId="1" fillId="3" borderId="0" xfId="0" applyFont="1" applyFill="1" applyAlignment="1">
      <alignment horizontal="center"/>
    </xf>
    <xf numFmtId="1" fontId="0" fillId="4"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T89"/>
  <sheetViews>
    <sheetView tabSelected="1" workbookViewId="0">
      <selection activeCell="J17" sqref="J17"/>
    </sheetView>
  </sheetViews>
  <sheetFormatPr defaultRowHeight="12.75" x14ac:dyDescent="0.2"/>
  <cols>
    <col min="1" max="1" width="15.28515625" style="6" bestFit="1" customWidth="1"/>
    <col min="2" max="7" width="12" bestFit="1" customWidth="1"/>
    <col min="8" max="8" width="9.7109375" bestFit="1" customWidth="1"/>
    <col min="9" max="9" width="9.42578125" bestFit="1" customWidth="1"/>
    <col min="10" max="10" width="9.5703125" bestFit="1" customWidth="1"/>
    <col min="21" max="21" width="13.5703125" customWidth="1"/>
  </cols>
  <sheetData>
    <row r="1" spans="1:21" ht="18.75" x14ac:dyDescent="0.3">
      <c r="A1" s="3" t="s">
        <v>7</v>
      </c>
      <c r="C1" s="14">
        <v>0.2</v>
      </c>
      <c r="Q1" s="6" t="s">
        <v>71</v>
      </c>
    </row>
    <row r="3" spans="1:21" x14ac:dyDescent="0.2">
      <c r="B3" t="s">
        <v>53</v>
      </c>
      <c r="C3" t="s">
        <v>54</v>
      </c>
      <c r="D3" t="s">
        <v>55</v>
      </c>
      <c r="E3" t="s">
        <v>56</v>
      </c>
      <c r="F3" t="s">
        <v>57</v>
      </c>
      <c r="G3" t="s">
        <v>58</v>
      </c>
      <c r="U3" s="6" t="s">
        <v>67</v>
      </c>
    </row>
    <row r="4" spans="1:21" ht="15" x14ac:dyDescent="0.2">
      <c r="A4" s="9" t="s">
        <v>0</v>
      </c>
      <c r="U4" s="15" t="s">
        <v>68</v>
      </c>
    </row>
    <row r="5" spans="1:21" x14ac:dyDescent="0.2">
      <c r="A5" t="s">
        <v>20</v>
      </c>
      <c r="B5" s="15">
        <f>EXP(-$C$1*E45)</f>
        <v>0.62079705987860523</v>
      </c>
      <c r="C5" s="15">
        <f t="shared" ref="B5:G5" si="0">EXP(-$C$1*F45)</f>
        <v>0.53347184729222397</v>
      </c>
      <c r="D5" s="15">
        <f t="shared" si="0"/>
        <v>0.47277770210471332</v>
      </c>
      <c r="E5" s="15">
        <f t="shared" si="0"/>
        <v>0.63070677587225488</v>
      </c>
      <c r="F5" s="15">
        <f t="shared" si="0"/>
        <v>0.4356122702898978</v>
      </c>
      <c r="G5" s="15">
        <f t="shared" si="0"/>
        <v>0.27579763168679144</v>
      </c>
      <c r="U5" s="13" t="s">
        <v>69</v>
      </c>
    </row>
    <row r="6" spans="1:21" x14ac:dyDescent="0.2">
      <c r="A6" t="s">
        <v>21</v>
      </c>
      <c r="B6" s="15">
        <f t="shared" ref="B6:B36" si="1">EXP(-$C$1*E46)</f>
        <v>0.50979458916599452</v>
      </c>
      <c r="C6" s="15">
        <f t="shared" ref="C6:C22" si="2">EXP(-$C$1*F46)</f>
        <v>0.48059289444680503</v>
      </c>
      <c r="D6" s="15">
        <f t="shared" ref="D6:D22" si="3">EXP(-$C$1*G46)</f>
        <v>0.6547031072463082</v>
      </c>
      <c r="E6" s="15">
        <f t="shared" ref="E6:E22" si="4">EXP(-$C$1*H46)</f>
        <v>0.46689107440232591</v>
      </c>
      <c r="F6" s="15">
        <f t="shared" ref="F6:F22" si="5">EXP(-$C$1*I46)</f>
        <v>0.29819394754056511</v>
      </c>
      <c r="G6" s="15">
        <f t="shared" ref="G6:G36" si="6">EXP(-$C$1*J46)</f>
        <v>0.19371601511885966</v>
      </c>
      <c r="U6" s="14" t="s">
        <v>70</v>
      </c>
    </row>
    <row r="7" spans="1:21" x14ac:dyDescent="0.2">
      <c r="A7" t="s">
        <v>22</v>
      </c>
      <c r="B7" s="15">
        <f t="shared" si="1"/>
        <v>0.58469574778135336</v>
      </c>
      <c r="C7" s="15">
        <f t="shared" si="2"/>
        <v>0.49379163755672556</v>
      </c>
      <c r="D7" s="15">
        <f t="shared" si="3"/>
        <v>0.35347474162848513</v>
      </c>
      <c r="E7" s="15">
        <f t="shared" si="4"/>
        <v>0.65819106673957772</v>
      </c>
      <c r="F7" s="15">
        <f t="shared" si="5"/>
        <v>0.56189193710054075</v>
      </c>
      <c r="G7" s="15">
        <f t="shared" si="6"/>
        <v>0.35744423558093918</v>
      </c>
    </row>
    <row r="8" spans="1:21" x14ac:dyDescent="0.2">
      <c r="A8" t="s">
        <v>23</v>
      </c>
      <c r="B8" s="15">
        <f t="shared" si="1"/>
        <v>0.47427811298088118</v>
      </c>
      <c r="C8" s="15">
        <f t="shared" si="2"/>
        <v>0.46534043967157046</v>
      </c>
      <c r="D8" s="15">
        <f t="shared" si="3"/>
        <v>0.73918194468075482</v>
      </c>
      <c r="E8" s="15">
        <f t="shared" si="4"/>
        <v>0.42366365992615562</v>
      </c>
      <c r="F8" s="15">
        <f t="shared" si="5"/>
        <v>0.26835481224131519</v>
      </c>
      <c r="G8" s="15">
        <f t="shared" si="6"/>
        <v>0.17774198355894621</v>
      </c>
    </row>
    <row r="9" spans="1:21" x14ac:dyDescent="0.2">
      <c r="A9" t="s">
        <v>24</v>
      </c>
      <c r="B9" s="15">
        <f t="shared" si="1"/>
        <v>0.66952665804539391</v>
      </c>
      <c r="C9" s="15">
        <f t="shared" si="2"/>
        <v>0.56454387352210522</v>
      </c>
      <c r="D9" s="15">
        <f t="shared" si="3"/>
        <v>0.41176957857387453</v>
      </c>
      <c r="E9" s="15">
        <f t="shared" si="4"/>
        <v>0.73515820134456777</v>
      </c>
      <c r="F9" s="15">
        <f t="shared" si="5"/>
        <v>0.55353546500900908</v>
      </c>
      <c r="G9" s="15">
        <f t="shared" si="6"/>
        <v>0.34967411671516657</v>
      </c>
    </row>
    <row r="10" spans="1:21" x14ac:dyDescent="0.2">
      <c r="A10" t="s">
        <v>25</v>
      </c>
      <c r="B10" s="15">
        <f t="shared" si="1"/>
        <v>0.66457145606875667</v>
      </c>
      <c r="C10" s="15">
        <f t="shared" si="2"/>
        <v>0.61122166062386551</v>
      </c>
      <c r="D10" s="15">
        <f t="shared" si="3"/>
        <v>0.63951183353089103</v>
      </c>
      <c r="E10" s="15">
        <f t="shared" si="4"/>
        <v>0.61183854853454211</v>
      </c>
      <c r="F10" s="15">
        <f t="shared" si="5"/>
        <v>0.38991189075603028</v>
      </c>
      <c r="G10" s="15">
        <f t="shared" si="6"/>
        <v>0.25388206355688525</v>
      </c>
    </row>
    <row r="11" spans="1:21" x14ac:dyDescent="0.2">
      <c r="A11" t="s">
        <v>26</v>
      </c>
      <c r="B11" s="15">
        <f t="shared" si="1"/>
        <v>0.4440845296499189</v>
      </c>
      <c r="C11" s="15">
        <f t="shared" si="2"/>
        <v>0.45254875045251397</v>
      </c>
      <c r="D11" s="15">
        <f t="shared" si="3"/>
        <v>0.80325299365494907</v>
      </c>
      <c r="E11" s="15">
        <f t="shared" si="4"/>
        <v>0.38954346588764338</v>
      </c>
      <c r="F11" s="15">
        <f t="shared" si="5"/>
        <v>0.24718798991079841</v>
      </c>
      <c r="G11" s="15">
        <f t="shared" si="6"/>
        <v>0.16770920132448291</v>
      </c>
    </row>
    <row r="12" spans="1:21" x14ac:dyDescent="0.2">
      <c r="A12" t="s">
        <v>27</v>
      </c>
      <c r="B12" s="15">
        <f t="shared" si="1"/>
        <v>0.58776802743243728</v>
      </c>
      <c r="C12" s="15">
        <f t="shared" si="2"/>
        <v>0.50963419552705425</v>
      </c>
      <c r="D12" s="15">
        <f t="shared" si="3"/>
        <v>0.31889977796125424</v>
      </c>
      <c r="E12" s="15">
        <f t="shared" si="4"/>
        <v>0.68508202020255682</v>
      </c>
      <c r="F12" s="15">
        <f t="shared" si="5"/>
        <v>0.72828572847056228</v>
      </c>
      <c r="G12" s="15">
        <f t="shared" si="6"/>
        <v>0.46669804971399903</v>
      </c>
    </row>
    <row r="13" spans="1:21" x14ac:dyDescent="0.2">
      <c r="A13" t="s">
        <v>28</v>
      </c>
      <c r="B13" s="15">
        <f t="shared" si="1"/>
        <v>0.82639236084052958</v>
      </c>
      <c r="C13" s="15">
        <f t="shared" si="2"/>
        <v>0.69811463780591076</v>
      </c>
      <c r="D13" s="15">
        <f t="shared" si="3"/>
        <v>0.49088936303676817</v>
      </c>
      <c r="E13" s="15">
        <f t="shared" si="4"/>
        <v>0.85048173866686738</v>
      </c>
      <c r="F13" s="15">
        <f t="shared" si="5"/>
        <v>0.55262931385922853</v>
      </c>
      <c r="G13" s="15">
        <f t="shared" si="6"/>
        <v>0.35625255988990628</v>
      </c>
    </row>
    <row r="14" spans="1:21" x14ac:dyDescent="0.2">
      <c r="A14" t="s">
        <v>29</v>
      </c>
      <c r="B14" s="15">
        <f t="shared" si="1"/>
        <v>0.5846285583966494</v>
      </c>
      <c r="C14" s="15">
        <f t="shared" si="2"/>
        <v>0.59499642346510895</v>
      </c>
      <c r="D14" s="15">
        <f t="shared" si="3"/>
        <v>0.86790207125353047</v>
      </c>
      <c r="E14" s="15">
        <f t="shared" si="4"/>
        <v>0.51035083330173059</v>
      </c>
      <c r="F14" s="15">
        <f t="shared" si="5"/>
        <v>0.32481859075044356</v>
      </c>
      <c r="G14" s="15">
        <f t="shared" si="6"/>
        <v>0.22116887012273995</v>
      </c>
    </row>
    <row r="15" spans="1:21" x14ac:dyDescent="0.2">
      <c r="A15" t="s">
        <v>30</v>
      </c>
      <c r="B15" s="15">
        <f t="shared" si="1"/>
        <v>0.71655937691541016</v>
      </c>
      <c r="C15" s="15">
        <f t="shared" si="2"/>
        <v>0.71972212942225211</v>
      </c>
      <c r="D15" s="15">
        <f t="shared" si="3"/>
        <v>0.72680975545695126</v>
      </c>
      <c r="E15" s="15">
        <f t="shared" si="4"/>
        <v>0.62341496398907914</v>
      </c>
      <c r="F15" s="15">
        <f t="shared" si="5"/>
        <v>0.39790628882084328</v>
      </c>
      <c r="G15" s="15">
        <f t="shared" si="6"/>
        <v>0.27070956850578459</v>
      </c>
    </row>
    <row r="16" spans="1:21" x14ac:dyDescent="0.2">
      <c r="A16" t="s">
        <v>31</v>
      </c>
      <c r="B16" s="15">
        <f t="shared" si="1"/>
        <v>0.41199733190218329</v>
      </c>
      <c r="C16" s="15">
        <f t="shared" si="2"/>
        <v>0.43817869390877978</v>
      </c>
      <c r="D16" s="15">
        <f t="shared" si="3"/>
        <v>0.7845997744442289</v>
      </c>
      <c r="E16" s="15">
        <f t="shared" si="4"/>
        <v>0.35611540785125612</v>
      </c>
      <c r="F16" s="15">
        <f t="shared" si="5"/>
        <v>0.22927050798853033</v>
      </c>
      <c r="G16" s="15">
        <f t="shared" si="6"/>
        <v>0.16123175803443807</v>
      </c>
    </row>
    <row r="17" spans="1:124" x14ac:dyDescent="0.2">
      <c r="A17" t="s">
        <v>32</v>
      </c>
      <c r="B17" s="15">
        <f t="shared" si="1"/>
        <v>0.8375316296453813</v>
      </c>
      <c r="C17" s="15">
        <f t="shared" si="2"/>
        <v>0.72286221113836413</v>
      </c>
      <c r="D17" s="15">
        <f t="shared" si="3"/>
        <v>0.44405222190161042</v>
      </c>
      <c r="E17" s="15">
        <f t="shared" si="4"/>
        <v>0.97689755488805419</v>
      </c>
      <c r="F17" s="15">
        <f t="shared" si="5"/>
        <v>0.64382669409794058</v>
      </c>
      <c r="G17" s="15">
        <f t="shared" si="6"/>
        <v>0.41965413863516776</v>
      </c>
    </row>
    <row r="18" spans="1:124" x14ac:dyDescent="0.2">
      <c r="A18" t="s">
        <v>33</v>
      </c>
      <c r="B18" s="15">
        <f t="shared" si="1"/>
        <v>0.68684524799692837</v>
      </c>
      <c r="C18" s="15">
        <f t="shared" si="2"/>
        <v>0.61354967197884624</v>
      </c>
      <c r="D18" s="15">
        <f t="shared" si="3"/>
        <v>0.36070846397270295</v>
      </c>
      <c r="E18" s="15">
        <f t="shared" si="4"/>
        <v>0.79465594195051592</v>
      </c>
      <c r="F18" s="15">
        <f t="shared" si="5"/>
        <v>0.7891448364454825</v>
      </c>
      <c r="G18" s="15">
        <f t="shared" si="6"/>
        <v>0.50370909463653979</v>
      </c>
    </row>
    <row r="19" spans="1:124" x14ac:dyDescent="0.2">
      <c r="A19" t="s">
        <v>34</v>
      </c>
      <c r="B19" s="15">
        <f t="shared" si="1"/>
        <v>0.57683088836611263</v>
      </c>
      <c r="C19" s="15">
        <f t="shared" si="2"/>
        <v>0.61383818136260548</v>
      </c>
      <c r="D19" s="15">
        <f t="shared" si="3"/>
        <v>0.89075999920035898</v>
      </c>
      <c r="E19" s="15">
        <f t="shared" si="4"/>
        <v>0.49706279556108873</v>
      </c>
      <c r="F19" s="15">
        <f t="shared" si="5"/>
        <v>0.32167763752615913</v>
      </c>
      <c r="G19" s="15">
        <f t="shared" si="6"/>
        <v>0.22558596916781212</v>
      </c>
    </row>
    <row r="20" spans="1:124" x14ac:dyDescent="0.2">
      <c r="A20" t="s">
        <v>35</v>
      </c>
      <c r="B20" s="15">
        <f t="shared" si="1"/>
        <v>0.54604697130706925</v>
      </c>
      <c r="C20" s="15">
        <f t="shared" si="2"/>
        <v>0.49261884011473284</v>
      </c>
      <c r="D20" s="15">
        <f t="shared" si="3"/>
        <v>0.2867165936795415</v>
      </c>
      <c r="E20" s="15">
        <f t="shared" si="4"/>
        <v>0.63201252031380317</v>
      </c>
      <c r="F20" s="15">
        <f t="shared" si="5"/>
        <v>0.88801094676099568</v>
      </c>
      <c r="G20" s="15">
        <f t="shared" si="6"/>
        <v>0.58147891908421867</v>
      </c>
    </row>
    <row r="21" spans="1:124" x14ac:dyDescent="0.2">
      <c r="A21" t="s">
        <v>36</v>
      </c>
      <c r="B21" s="15">
        <f t="shared" si="1"/>
        <v>0.95924141641282012</v>
      </c>
      <c r="C21" s="15">
        <f t="shared" si="2"/>
        <v>0.85807645170782099</v>
      </c>
      <c r="D21" s="15">
        <f t="shared" si="3"/>
        <v>0.51105615612391586</v>
      </c>
      <c r="E21" s="15">
        <f t="shared" si="4"/>
        <v>0.85967563260161539</v>
      </c>
      <c r="F21" s="15">
        <f t="shared" si="5"/>
        <v>0.56930266769470594</v>
      </c>
      <c r="G21" s="15">
        <f t="shared" si="6"/>
        <v>0.38790691272917427</v>
      </c>
    </row>
    <row r="22" spans="1:124" x14ac:dyDescent="0.2">
      <c r="A22" t="s">
        <v>37</v>
      </c>
      <c r="B22" s="15">
        <f t="shared" si="1"/>
        <v>0.45124650441206532</v>
      </c>
      <c r="C22" s="15">
        <f t="shared" si="2"/>
        <v>0.41336052966747033</v>
      </c>
      <c r="D22" s="15">
        <f t="shared" si="3"/>
        <v>0.23641549996651098</v>
      </c>
      <c r="E22" s="15">
        <f t="shared" si="4"/>
        <v>0.5197993683867792</v>
      </c>
      <c r="F22" s="15">
        <f t="shared" si="5"/>
        <v>0.80261359918474706</v>
      </c>
      <c r="G22" s="15">
        <f t="shared" si="6"/>
        <v>0.66079037579706856</v>
      </c>
    </row>
    <row r="23" spans="1:124" x14ac:dyDescent="0.2">
      <c r="A23" t="s">
        <v>38</v>
      </c>
      <c r="B23" s="15">
        <f>EXP(-$C$1*E63)</f>
        <v>0.52102750169768863</v>
      </c>
      <c r="C23" s="15">
        <f t="shared" ref="C23:C36" si="7">EXP(-$C$1*F63)</f>
        <v>0.56988771690912032</v>
      </c>
      <c r="D23" s="15">
        <f t="shared" ref="D23:D36" si="8">EXP(-$C$1*G63)</f>
        <v>0.84838236511884457</v>
      </c>
      <c r="E23" s="15">
        <f t="shared" ref="E23:E36" si="9">EXP(-$C$1*H63)</f>
        <v>0.44724656423616288</v>
      </c>
      <c r="F23" s="15">
        <f t="shared" ref="F23:F36" si="10">EXP(-$C$1*I63)</f>
        <v>0.29402162119248981</v>
      </c>
      <c r="G23" s="15">
        <f t="shared" si="6"/>
        <v>0.21141635545194007</v>
      </c>
    </row>
    <row r="24" spans="1:124" x14ac:dyDescent="0.2">
      <c r="A24" t="s">
        <v>39</v>
      </c>
      <c r="B24" s="15">
        <f t="shared" si="1"/>
        <v>0.7820968894403596</v>
      </c>
      <c r="C24" s="15">
        <f t="shared" si="7"/>
        <v>0.87367566383051087</v>
      </c>
      <c r="D24" s="15">
        <f t="shared" si="8"/>
        <v>0.62806479347381761</v>
      </c>
      <c r="E24" s="15">
        <f t="shared" si="9"/>
        <v>0.67166091385385096</v>
      </c>
      <c r="F24" s="15">
        <f t="shared" si="10"/>
        <v>0.45129483653245439</v>
      </c>
      <c r="G24" s="15">
        <f t="shared" si="6"/>
        <v>0.32121358763874125</v>
      </c>
    </row>
    <row r="25" spans="1:124" x14ac:dyDescent="0.2">
      <c r="A25" t="s">
        <v>40</v>
      </c>
      <c r="B25" s="15">
        <f t="shared" si="1"/>
        <v>0.66555017261669525</v>
      </c>
      <c r="C25" s="15">
        <f t="shared" si="7"/>
        <v>0.76257007066335547</v>
      </c>
      <c r="D25" s="15">
        <f t="shared" si="8"/>
        <v>0.66689300413948405</v>
      </c>
      <c r="E25" s="15">
        <f t="shared" si="9"/>
        <v>0.57243131310047324</v>
      </c>
      <c r="F25" s="15">
        <f t="shared" si="10"/>
        <v>0.39299085825567476</v>
      </c>
      <c r="G25" s="15">
        <f t="shared" si="6"/>
        <v>0.28941005923331936</v>
      </c>
    </row>
    <row r="26" spans="1:124" x14ac:dyDescent="0.2">
      <c r="A26" t="s">
        <v>41</v>
      </c>
      <c r="B26" s="15">
        <f t="shared" si="1"/>
        <v>0.78532105508879402</v>
      </c>
      <c r="C26" s="15">
        <f t="shared" si="7"/>
        <v>0.83336439501590298</v>
      </c>
      <c r="D26" s="15">
        <f t="shared" si="8"/>
        <v>0.45827867357441621</v>
      </c>
      <c r="E26" s="15">
        <f t="shared" si="9"/>
        <v>0.7541795607600722</v>
      </c>
      <c r="F26" s="15">
        <f t="shared" si="10"/>
        <v>0.59702665127678189</v>
      </c>
      <c r="G26" s="15">
        <f t="shared" si="6"/>
        <v>0.44005619286130015</v>
      </c>
    </row>
    <row r="27" spans="1:124" x14ac:dyDescent="0.2">
      <c r="A27" t="s">
        <v>42</v>
      </c>
      <c r="B27" s="15">
        <f t="shared" si="1"/>
        <v>0.78164752521132408</v>
      </c>
      <c r="C27" s="15">
        <f t="shared" si="7"/>
        <v>0.92577739940855408</v>
      </c>
      <c r="D27" s="15">
        <f t="shared" si="8"/>
        <v>0.56281810644414509</v>
      </c>
      <c r="E27" s="15">
        <f t="shared" si="9"/>
        <v>0.6848538202315787</v>
      </c>
      <c r="F27" s="15">
        <f t="shared" si="10"/>
        <v>0.48511382913270013</v>
      </c>
      <c r="G27" s="15">
        <f t="shared" si="6"/>
        <v>0.35518780780130416</v>
      </c>
    </row>
    <row r="28" spans="1:124" x14ac:dyDescent="0.2">
      <c r="A28" t="s">
        <v>43</v>
      </c>
      <c r="B28" s="15">
        <f t="shared" si="1"/>
        <v>0.59000381898495402</v>
      </c>
      <c r="C28" s="15">
        <f t="shared" si="7"/>
        <v>0.56818759879294067</v>
      </c>
      <c r="D28" s="15">
        <f t="shared" si="8"/>
        <v>0.31451651678212539</v>
      </c>
      <c r="E28" s="15">
        <f t="shared" si="9"/>
        <v>0.65175233428693269</v>
      </c>
      <c r="F28" s="15">
        <f t="shared" si="10"/>
        <v>0.84816358606862441</v>
      </c>
      <c r="G28" s="15">
        <f t="shared" si="6"/>
        <v>0.63454225118860097</v>
      </c>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row>
    <row r="29" spans="1:124" x14ac:dyDescent="0.2">
      <c r="A29" t="s">
        <v>44</v>
      </c>
      <c r="B29" s="15">
        <f t="shared" si="1"/>
        <v>0.39301946470194749</v>
      </c>
      <c r="C29" s="15">
        <f t="shared" si="7"/>
        <v>0.37113855509313631</v>
      </c>
      <c r="D29" s="15">
        <f t="shared" si="8"/>
        <v>0.20684208899550829</v>
      </c>
      <c r="E29" s="15">
        <f t="shared" si="9"/>
        <v>0.44594886361724678</v>
      </c>
      <c r="F29" s="15">
        <f t="shared" si="10"/>
        <v>0.70398985113848156</v>
      </c>
      <c r="G29" s="15">
        <f t="shared" si="6"/>
        <v>0.79909363489718088</v>
      </c>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row>
    <row r="30" spans="1:124" x14ac:dyDescent="0.2">
      <c r="A30" t="s">
        <v>45</v>
      </c>
      <c r="B30" s="15">
        <f t="shared" si="1"/>
        <v>0.42753174649989278</v>
      </c>
      <c r="C30" s="15">
        <f t="shared" si="7"/>
        <v>0.41743103144372334</v>
      </c>
      <c r="D30" s="15">
        <f t="shared" si="8"/>
        <v>0.22973170302383261</v>
      </c>
      <c r="E30" s="15">
        <f t="shared" si="9"/>
        <v>0.47348937045027656</v>
      </c>
      <c r="F30" s="15">
        <f t="shared" si="10"/>
        <v>0.7144025162686084</v>
      </c>
      <c r="G30" s="15">
        <f t="shared" si="6"/>
        <v>0.87593549642610691</v>
      </c>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row>
    <row r="31" spans="1:124" x14ac:dyDescent="0.2">
      <c r="A31" t="s">
        <v>46</v>
      </c>
      <c r="B31" s="15">
        <f t="shared" si="1"/>
        <v>0.36080327105810128</v>
      </c>
      <c r="C31" s="15">
        <f t="shared" si="7"/>
        <v>0.35052935235852278</v>
      </c>
      <c r="D31" s="15">
        <f t="shared" si="8"/>
        <v>0.19301952552789164</v>
      </c>
      <c r="E31" s="15">
        <f t="shared" si="9"/>
        <v>0.40235934846635785</v>
      </c>
      <c r="F31" s="15">
        <f t="shared" si="10"/>
        <v>0.62280120241487302</v>
      </c>
      <c r="G31" s="15">
        <f t="shared" si="6"/>
        <v>0.93158927956949522</v>
      </c>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row>
    <row r="32" spans="1:124" x14ac:dyDescent="0.2">
      <c r="A32" t="s">
        <v>47</v>
      </c>
      <c r="B32" s="15">
        <f t="shared" si="1"/>
        <v>0.53939649526282896</v>
      </c>
      <c r="C32" s="15">
        <f t="shared" si="7"/>
        <v>0.55054014940025364</v>
      </c>
      <c r="D32" s="15">
        <f t="shared" si="8"/>
        <v>0.3033555545936365</v>
      </c>
      <c r="E32" s="15">
        <f t="shared" si="9"/>
        <v>0.5706737650419883</v>
      </c>
      <c r="F32" s="15">
        <f t="shared" si="10"/>
        <v>0.69885528039867639</v>
      </c>
      <c r="G32" s="15">
        <f t="shared" si="6"/>
        <v>0.65242346116031047</v>
      </c>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row>
    <row r="33" spans="1:51" x14ac:dyDescent="0.2">
      <c r="A33" t="s">
        <v>48</v>
      </c>
      <c r="B33" s="15">
        <f t="shared" si="1"/>
        <v>0.62075758285322569</v>
      </c>
      <c r="C33" s="15">
        <f t="shared" si="7"/>
        <v>0.7002160249352386</v>
      </c>
      <c r="D33" s="15">
        <f t="shared" si="8"/>
        <v>0.41133924735227845</v>
      </c>
      <c r="E33" s="15">
        <f t="shared" si="9"/>
        <v>0.59155606296672925</v>
      </c>
      <c r="F33" s="15">
        <f t="shared" si="10"/>
        <v>0.52970776711999867</v>
      </c>
      <c r="G33" s="15">
        <f t="shared" si="6"/>
        <v>0.44780022799173336</v>
      </c>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row>
    <row r="34" spans="1:51" x14ac:dyDescent="0.2">
      <c r="A34" t="s">
        <v>49</v>
      </c>
      <c r="B34" s="15">
        <f t="shared" si="1"/>
        <v>0.4536796179457015</v>
      </c>
      <c r="C34" s="15">
        <f t="shared" si="7"/>
        <v>0.45406920069220252</v>
      </c>
      <c r="D34" s="15">
        <f t="shared" si="8"/>
        <v>0.24966169794612267</v>
      </c>
      <c r="E34" s="15">
        <f t="shared" si="9"/>
        <v>0.4920048009425026</v>
      </c>
      <c r="F34" s="15">
        <f t="shared" si="10"/>
        <v>0.69186844901084898</v>
      </c>
      <c r="G34" s="15">
        <f t="shared" si="6"/>
        <v>0.79595326188368143</v>
      </c>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row>
    <row r="35" spans="1:51" x14ac:dyDescent="0.2">
      <c r="A35" t="s">
        <v>50</v>
      </c>
      <c r="B35" s="15">
        <f t="shared" si="1"/>
        <v>0.48251956683712927</v>
      </c>
      <c r="C35" s="15">
        <f t="shared" si="7"/>
        <v>0.5148344256259838</v>
      </c>
      <c r="D35" s="15">
        <f t="shared" si="8"/>
        <v>0.29109042447634237</v>
      </c>
      <c r="E35" s="15">
        <f t="shared" si="9"/>
        <v>0.49347329136335472</v>
      </c>
      <c r="F35" s="15">
        <f t="shared" si="10"/>
        <v>0.57453004406570041</v>
      </c>
      <c r="G35" s="15">
        <f t="shared" si="6"/>
        <v>0.60076261005714582</v>
      </c>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row>
    <row r="36" spans="1:51" x14ac:dyDescent="0.2">
      <c r="A36" t="s">
        <v>51</v>
      </c>
      <c r="B36" s="15">
        <f t="shared" si="1"/>
        <v>0.39342583177806872</v>
      </c>
      <c r="C36" s="15">
        <f t="shared" si="7"/>
        <v>0.41663062029133491</v>
      </c>
      <c r="D36" s="15">
        <f t="shared" si="8"/>
        <v>0.23569256187124596</v>
      </c>
      <c r="E36" s="15">
        <f t="shared" si="9"/>
        <v>0.40818430751571566</v>
      </c>
      <c r="F36" s="15">
        <f t="shared" si="10"/>
        <v>0.51886055557908284</v>
      </c>
      <c r="G36" s="15">
        <f t="shared" si="6"/>
        <v>0.64551207264793131</v>
      </c>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row>
    <row r="37" spans="1:51" x14ac:dyDescent="0.2">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row>
    <row r="38" spans="1:51" x14ac:dyDescent="0.2">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row>
    <row r="39" spans="1:51" ht="18.75" x14ac:dyDescent="0.3">
      <c r="A39" s="3" t="s">
        <v>8</v>
      </c>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row>
    <row r="40" spans="1:51" x14ac:dyDescent="0.2">
      <c r="A40" s="1" t="s">
        <v>10</v>
      </c>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row>
    <row r="41" spans="1:51" x14ac:dyDescent="0.2">
      <c r="E41" t="s">
        <v>53</v>
      </c>
      <c r="F41" t="s">
        <v>54</v>
      </c>
      <c r="G41" t="s">
        <v>55</v>
      </c>
      <c r="H41" t="s">
        <v>56</v>
      </c>
      <c r="I41" t="s">
        <v>57</v>
      </c>
      <c r="J41" t="s">
        <v>58</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row>
    <row r="42" spans="1:51" x14ac:dyDescent="0.2">
      <c r="D42" t="s">
        <v>18</v>
      </c>
      <c r="E42" s="13">
        <v>442244</v>
      </c>
      <c r="F42" s="13">
        <v>441815</v>
      </c>
      <c r="G42" s="13">
        <v>439031</v>
      </c>
      <c r="H42" s="13">
        <v>442982</v>
      </c>
      <c r="I42" s="13">
        <v>445137</v>
      </c>
      <c r="J42" s="13">
        <v>446554</v>
      </c>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row>
    <row r="43" spans="1:51" x14ac:dyDescent="0.2">
      <c r="D43" t="s">
        <v>19</v>
      </c>
      <c r="E43" s="13">
        <v>113762</v>
      </c>
      <c r="F43" s="13">
        <v>113025</v>
      </c>
      <c r="G43" s="13">
        <v>114123</v>
      </c>
      <c r="H43" s="13">
        <v>113983</v>
      </c>
      <c r="I43" s="13">
        <v>113222</v>
      </c>
      <c r="J43" s="13">
        <v>111414</v>
      </c>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row>
    <row r="44" spans="1:51" x14ac:dyDescent="0.2">
      <c r="B44" t="s">
        <v>16</v>
      </c>
      <c r="C44" t="s">
        <v>17</v>
      </c>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row>
    <row r="45" spans="1:51" x14ac:dyDescent="0.2">
      <c r="A45" t="s">
        <v>20</v>
      </c>
      <c r="B45" s="13">
        <v>442184</v>
      </c>
      <c r="C45" s="13">
        <v>116145</v>
      </c>
      <c r="E45" s="16">
        <f t="shared" ref="E45:J45" si="11">SQRT((E$42-$B45)^2+(E$43-$C45)^2)/1000</f>
        <v>2.3837552307231547</v>
      </c>
      <c r="F45" s="16">
        <f t="shared" si="11"/>
        <v>3.1417448973460593</v>
      </c>
      <c r="G45" s="16">
        <f t="shared" si="11"/>
        <v>3.7456498768571524</v>
      </c>
      <c r="H45" s="16">
        <f t="shared" si="11"/>
        <v>2.3045711097729229</v>
      </c>
      <c r="I45" s="16">
        <f t="shared" si="11"/>
        <v>4.1550135980523573</v>
      </c>
      <c r="J45" s="16">
        <f t="shared" si="11"/>
        <v>6.4404395036363784</v>
      </c>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row>
    <row r="46" spans="1:51" x14ac:dyDescent="0.2">
      <c r="A46" t="s">
        <v>21</v>
      </c>
      <c r="B46" s="13">
        <v>439811</v>
      </c>
      <c r="C46" s="13">
        <v>116092</v>
      </c>
      <c r="E46" s="16">
        <f t="shared" ref="E46:E76" si="12">SQRT((E$42-$B46)^2+(E$43-$C46)^2)/1000</f>
        <v>3.368737003685506</v>
      </c>
      <c r="F46" s="16">
        <f t="shared" ref="F46:I62" si="13">SQRT((F$42-$B46)^2+(F$43-$C46)^2)/1000</f>
        <v>3.6636737027197168</v>
      </c>
      <c r="G46" s="16">
        <f t="shared" si="13"/>
        <v>2.1178670874254597</v>
      </c>
      <c r="H46" s="16">
        <f t="shared" si="13"/>
        <v>3.8082964695517076</v>
      </c>
      <c r="I46" s="16">
        <f t="shared" si="13"/>
        <v>6.0500558675106468</v>
      </c>
      <c r="J46" s="16">
        <f t="shared" ref="J46:J76" si="14">SQRT((J$42-$B46)^2+(J$43-$C46)^2)/1000</f>
        <v>8.2068101598611367</v>
      </c>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row>
    <row r="47" spans="1:51" x14ac:dyDescent="0.2">
      <c r="A47" t="s">
        <v>22</v>
      </c>
      <c r="B47" s="13">
        <v>443938</v>
      </c>
      <c r="C47" s="13">
        <v>115843</v>
      </c>
      <c r="E47" s="16">
        <f t="shared" si="12"/>
        <v>2.6833182815312835</v>
      </c>
      <c r="F47" s="16">
        <f t="shared" si="13"/>
        <v>3.5282081854675185</v>
      </c>
      <c r="G47" s="16">
        <f t="shared" si="13"/>
        <v>5.19971624225784</v>
      </c>
      <c r="H47" s="16">
        <f t="shared" si="13"/>
        <v>2.0913000741165768</v>
      </c>
      <c r="I47" s="16">
        <f t="shared" si="13"/>
        <v>2.8822286515819666</v>
      </c>
      <c r="J47" s="16">
        <f t="shared" si="14"/>
        <v>5.1438795670194306</v>
      </c>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row>
    <row r="48" spans="1:51" x14ac:dyDescent="0.2">
      <c r="A48" t="s">
        <v>23</v>
      </c>
      <c r="B48" s="13">
        <v>439018</v>
      </c>
      <c r="C48" s="13">
        <v>115634</v>
      </c>
      <c r="E48" s="16">
        <f t="shared" si="12"/>
        <v>3.7298069655144355</v>
      </c>
      <c r="F48" s="16">
        <f t="shared" si="13"/>
        <v>3.8249300647201379</v>
      </c>
      <c r="G48" s="16">
        <f t="shared" si="13"/>
        <v>1.5110559221948074</v>
      </c>
      <c r="H48" s="16">
        <f t="shared" si="13"/>
        <v>4.29407696717234</v>
      </c>
      <c r="I48" s="16">
        <f t="shared" si="13"/>
        <v>6.577226239076774</v>
      </c>
      <c r="J48" s="16">
        <f t="shared" si="14"/>
        <v>8.6371115542176486</v>
      </c>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row>
    <row r="49" spans="1:51" x14ac:dyDescent="0.2">
      <c r="A49" t="s">
        <v>24</v>
      </c>
      <c r="B49" s="13">
        <v>443249</v>
      </c>
      <c r="C49" s="13">
        <v>115498</v>
      </c>
      <c r="E49" s="16">
        <f t="shared" si="12"/>
        <v>2.0059214840067892</v>
      </c>
      <c r="F49" s="16">
        <f t="shared" si="13"/>
        <v>2.8586858869067795</v>
      </c>
      <c r="G49" s="16">
        <f t="shared" si="13"/>
        <v>4.436456806957553</v>
      </c>
      <c r="H49" s="16">
        <f t="shared" si="13"/>
        <v>1.538347815027538</v>
      </c>
      <c r="I49" s="16">
        <f t="shared" si="13"/>
        <v>2.9571472739787583</v>
      </c>
      <c r="J49" s="16">
        <f t="shared" si="14"/>
        <v>5.2537682666824956</v>
      </c>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row>
    <row r="50" spans="1:51" x14ac:dyDescent="0.2">
      <c r="A50" t="s">
        <v>25</v>
      </c>
      <c r="B50" s="13">
        <v>440920</v>
      </c>
      <c r="C50" s="13">
        <v>115318</v>
      </c>
      <c r="E50" s="16">
        <f t="shared" si="12"/>
        <v>2.0430643651143252</v>
      </c>
      <c r="F50" s="16">
        <f t="shared" si="13"/>
        <v>2.4614780112769643</v>
      </c>
      <c r="G50" s="16">
        <f t="shared" si="13"/>
        <v>2.2352507689295176</v>
      </c>
      <c r="H50" s="16">
        <f t="shared" si="13"/>
        <v>2.4564342042888101</v>
      </c>
      <c r="I50" s="16">
        <f t="shared" si="13"/>
        <v>4.7091724326042677</v>
      </c>
      <c r="J50" s="16">
        <f t="shared" si="14"/>
        <v>6.8544271824857841</v>
      </c>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row>
    <row r="51" spans="1:51" x14ac:dyDescent="0.2">
      <c r="A51" t="s">
        <v>26</v>
      </c>
      <c r="B51" s="13">
        <v>438380</v>
      </c>
      <c r="C51" s="13">
        <v>115004</v>
      </c>
      <c r="E51" s="16">
        <f t="shared" si="12"/>
        <v>4.0587017628793571</v>
      </c>
      <c r="F51" s="16">
        <f t="shared" si="13"/>
        <v>3.9642989291929034</v>
      </c>
      <c r="G51" s="16">
        <f t="shared" si="13"/>
        <v>1.0954277703253648</v>
      </c>
      <c r="H51" s="16">
        <f t="shared" si="13"/>
        <v>4.7138991291710948</v>
      </c>
      <c r="I51" s="16">
        <f t="shared" si="13"/>
        <v>6.9880306954105462</v>
      </c>
      <c r="J51" s="16">
        <f t="shared" si="14"/>
        <v>8.9276187194570547</v>
      </c>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row>
    <row r="52" spans="1:51" x14ac:dyDescent="0.2">
      <c r="A52" t="s">
        <v>27</v>
      </c>
      <c r="B52" s="13">
        <v>444711</v>
      </c>
      <c r="C52" s="13">
        <v>114749</v>
      </c>
      <c r="E52" s="16">
        <f t="shared" si="12"/>
        <v>2.6571146004641952</v>
      </c>
      <c r="F52" s="16">
        <f t="shared" si="13"/>
        <v>3.3703103714643259</v>
      </c>
      <c r="G52" s="16">
        <f t="shared" si="13"/>
        <v>5.7143920061542861</v>
      </c>
      <c r="H52" s="16">
        <f t="shared" si="13"/>
        <v>1.8910835518294795</v>
      </c>
      <c r="I52" s="16">
        <f t="shared" si="13"/>
        <v>1.5853091181217625</v>
      </c>
      <c r="J52" s="16">
        <f t="shared" si="14"/>
        <v>3.8103640246044734</v>
      </c>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row>
    <row r="53" spans="1:51" x14ac:dyDescent="0.2">
      <c r="A53" t="s">
        <v>28</v>
      </c>
      <c r="B53" s="13">
        <v>442547</v>
      </c>
      <c r="C53" s="13">
        <v>114666</v>
      </c>
      <c r="E53" s="16">
        <f t="shared" si="12"/>
        <v>0.95342802560025475</v>
      </c>
      <c r="F53" s="16">
        <f t="shared" si="13"/>
        <v>1.7968597608049437</v>
      </c>
      <c r="G53" s="16">
        <f t="shared" si="13"/>
        <v>3.5576825322111021</v>
      </c>
      <c r="H53" s="16">
        <f t="shared" si="13"/>
        <v>0.80976169333946646</v>
      </c>
      <c r="I53" s="16">
        <f t="shared" si="13"/>
        <v>2.9653391037114121</v>
      </c>
      <c r="J53" s="16">
        <f t="shared" si="14"/>
        <v>5.1605768088460806</v>
      </c>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row>
    <row r="54" spans="1:51" x14ac:dyDescent="0.2">
      <c r="A54" t="s">
        <v>29</v>
      </c>
      <c r="B54" s="13">
        <v>439653</v>
      </c>
      <c r="C54" s="13">
        <v>114462</v>
      </c>
      <c r="E54" s="16">
        <f t="shared" si="12"/>
        <v>2.6838928816180423</v>
      </c>
      <c r="F54" s="16">
        <f t="shared" si="13"/>
        <v>2.5959994221879175</v>
      </c>
      <c r="G54" s="16">
        <f t="shared" si="13"/>
        <v>0.70838195911527835</v>
      </c>
      <c r="H54" s="16">
        <f t="shared" si="13"/>
        <v>3.3632844066477636</v>
      </c>
      <c r="I54" s="16">
        <f t="shared" si="13"/>
        <v>5.6224421740023267</v>
      </c>
      <c r="J54" s="16">
        <f t="shared" si="14"/>
        <v>7.5441437552581139</v>
      </c>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row>
    <row r="55" spans="1:51" x14ac:dyDescent="0.2">
      <c r="A55" t="s">
        <v>30</v>
      </c>
      <c r="B55" s="13">
        <v>440626</v>
      </c>
      <c r="C55" s="13">
        <v>114161</v>
      </c>
      <c r="E55" s="16">
        <f t="shared" si="12"/>
        <v>1.6664708218267728</v>
      </c>
      <c r="F55" s="16">
        <f t="shared" si="13"/>
        <v>1.6444503641034593</v>
      </c>
      <c r="G55" s="16">
        <f t="shared" si="13"/>
        <v>1.5954526003614147</v>
      </c>
      <c r="H55" s="16">
        <f t="shared" si="13"/>
        <v>2.3627145405232519</v>
      </c>
      <c r="I55" s="16">
        <f t="shared" si="13"/>
        <v>4.6076937832282212</v>
      </c>
      <c r="J55" s="16">
        <f t="shared" si="14"/>
        <v>6.5335436785866827</v>
      </c>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row>
    <row r="56" spans="1:51" x14ac:dyDescent="0.2">
      <c r="A56" t="s">
        <v>31</v>
      </c>
      <c r="B56" s="13">
        <v>437820</v>
      </c>
      <c r="C56" s="13">
        <v>114055</v>
      </c>
      <c r="E56" s="16">
        <f t="shared" si="12"/>
        <v>4.4336920280957717</v>
      </c>
      <c r="F56" s="16">
        <f t="shared" si="13"/>
        <v>4.125642374224892</v>
      </c>
      <c r="G56" s="16">
        <f t="shared" si="13"/>
        <v>1.2129076634270228</v>
      </c>
      <c r="H56" s="16">
        <f t="shared" si="13"/>
        <v>5.1625021065371</v>
      </c>
      <c r="I56" s="16">
        <f t="shared" si="13"/>
        <v>7.3642635748593355</v>
      </c>
      <c r="J56" s="16">
        <f t="shared" si="14"/>
        <v>9.12456229087182</v>
      </c>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row>
    <row r="57" spans="1:51" x14ac:dyDescent="0.2">
      <c r="A57" t="s">
        <v>32</v>
      </c>
      <c r="B57" s="13">
        <v>443089</v>
      </c>
      <c r="C57" s="13">
        <v>114030</v>
      </c>
      <c r="E57" s="16">
        <f t="shared" si="12"/>
        <v>0.88648124627653579</v>
      </c>
      <c r="F57" s="16">
        <f t="shared" si="13"/>
        <v>1.6226832716214215</v>
      </c>
      <c r="G57" s="16">
        <f t="shared" si="13"/>
        <v>4.0590655328535901</v>
      </c>
      <c r="H57" s="16">
        <f t="shared" si="13"/>
        <v>0.11686744627996283</v>
      </c>
      <c r="I57" s="16">
        <f t="shared" si="13"/>
        <v>2.2016284881877777</v>
      </c>
      <c r="J57" s="16">
        <f t="shared" si="14"/>
        <v>4.3416219319512388</v>
      </c>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row>
    <row r="58" spans="1:51" x14ac:dyDescent="0.2">
      <c r="A58" t="s">
        <v>33</v>
      </c>
      <c r="B58" s="13">
        <v>444121</v>
      </c>
      <c r="C58" s="13">
        <v>113830</v>
      </c>
      <c r="E58" s="16">
        <f t="shared" si="12"/>
        <v>1.878231348902472</v>
      </c>
      <c r="F58" s="16">
        <f t="shared" si="13"/>
        <v>2.4424702659397921</v>
      </c>
      <c r="G58" s="16">
        <f t="shared" si="13"/>
        <v>5.0984261296992424</v>
      </c>
      <c r="H58" s="16">
        <f t="shared" si="13"/>
        <v>1.1492301771185787</v>
      </c>
      <c r="I58" s="16">
        <f t="shared" si="13"/>
        <v>1.1840270267185626</v>
      </c>
      <c r="J58" s="16">
        <f t="shared" si="14"/>
        <v>3.4287818536617345</v>
      </c>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row>
    <row r="59" spans="1:51" x14ac:dyDescent="0.2">
      <c r="A59" t="s">
        <v>34</v>
      </c>
      <c r="B59" s="13">
        <v>439493</v>
      </c>
      <c r="C59" s="13">
        <v>113775</v>
      </c>
      <c r="E59" s="16">
        <f t="shared" si="12"/>
        <v>2.7510307159317575</v>
      </c>
      <c r="F59" s="16">
        <f t="shared" si="13"/>
        <v>2.4401196691965743</v>
      </c>
      <c r="G59" s="16">
        <f t="shared" si="13"/>
        <v>0.57840124481193844</v>
      </c>
      <c r="H59" s="16">
        <f t="shared" si="13"/>
        <v>3.4951945582470798</v>
      </c>
      <c r="I59" s="16">
        <f t="shared" si="13"/>
        <v>5.6710268029696351</v>
      </c>
      <c r="J59" s="16">
        <f t="shared" si="14"/>
        <v>7.4452697734870563</v>
      </c>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row>
    <row r="60" spans="1:51" x14ac:dyDescent="0.2">
      <c r="A60" t="s">
        <v>35</v>
      </c>
      <c r="B60" s="13">
        <v>445269</v>
      </c>
      <c r="C60" s="13">
        <v>113801</v>
      </c>
      <c r="E60" s="16">
        <f t="shared" si="12"/>
        <v>3.0252513945125288</v>
      </c>
      <c r="F60" s="16">
        <f t="shared" si="13"/>
        <v>3.5400977387637194</v>
      </c>
      <c r="G60" s="16">
        <f t="shared" si="13"/>
        <v>6.2463051478454048</v>
      </c>
      <c r="H60" s="16">
        <f t="shared" si="13"/>
        <v>2.2942303720420059</v>
      </c>
      <c r="I60" s="16">
        <f t="shared" si="13"/>
        <v>0.59385604316197715</v>
      </c>
      <c r="J60" s="16">
        <f t="shared" si="14"/>
        <v>2.7109028016511401</v>
      </c>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row>
    <row r="61" spans="1:51" x14ac:dyDescent="0.2">
      <c r="A61" t="s">
        <v>36</v>
      </c>
      <c r="B61" s="13">
        <v>442343</v>
      </c>
      <c r="C61" s="13">
        <v>113579</v>
      </c>
      <c r="E61" s="16">
        <f t="shared" si="12"/>
        <v>0.20806249061279644</v>
      </c>
      <c r="F61" s="16">
        <f t="shared" si="13"/>
        <v>0.76531039454589922</v>
      </c>
      <c r="G61" s="16">
        <f t="shared" si="13"/>
        <v>3.3563790012452408</v>
      </c>
      <c r="H61" s="16">
        <f t="shared" si="13"/>
        <v>0.75600066137537203</v>
      </c>
      <c r="I61" s="16">
        <f t="shared" si="13"/>
        <v>2.8167152855764463</v>
      </c>
      <c r="J61" s="16">
        <f t="shared" si="14"/>
        <v>4.734949418948422</v>
      </c>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row>
    <row r="62" spans="1:51" x14ac:dyDescent="0.2">
      <c r="A62" t="s">
        <v>37</v>
      </c>
      <c r="B62" s="13">
        <v>446211</v>
      </c>
      <c r="C62" s="13">
        <v>113457</v>
      </c>
      <c r="E62" s="16">
        <f t="shared" si="12"/>
        <v>3.9787075791015356</v>
      </c>
      <c r="F62" s="16">
        <f t="shared" si="13"/>
        <v>4.4171755681657032</v>
      </c>
      <c r="G62" s="16">
        <f t="shared" si="13"/>
        <v>7.2108221445269329</v>
      </c>
      <c r="H62" s="16">
        <f t="shared" si="13"/>
        <v>3.2715618594182199</v>
      </c>
      <c r="I62" s="16">
        <f t="shared" si="13"/>
        <v>1.0994093868982564</v>
      </c>
      <c r="J62" s="16">
        <f t="shared" si="14"/>
        <v>2.0715931067659015</v>
      </c>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row>
    <row r="63" spans="1:51" x14ac:dyDescent="0.2">
      <c r="A63" t="s">
        <v>38</v>
      </c>
      <c r="B63" s="13">
        <v>439017</v>
      </c>
      <c r="C63" s="13">
        <v>113301</v>
      </c>
      <c r="D63" s="10"/>
      <c r="E63" s="16">
        <f>SQRT((E$42-$B63)^2+(E$43-$C63)^2)/1000</f>
        <v>3.2597622612699841</v>
      </c>
      <c r="F63" s="16">
        <f t="shared" ref="F63:I76" si="15">SQRT((F$42-$B63)^2+(F$43-$C63)^2)/1000</f>
        <v>2.81157962718469</v>
      </c>
      <c r="G63" s="16">
        <f t="shared" si="15"/>
        <v>0.82211921276661581</v>
      </c>
      <c r="H63" s="16">
        <f t="shared" si="15"/>
        <v>4.0232261929948701</v>
      </c>
      <c r="I63" s="16">
        <f t="shared" si="15"/>
        <v>6.1205098643822149</v>
      </c>
      <c r="J63" s="16">
        <f t="shared" si="14"/>
        <v>7.769629206081845</v>
      </c>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row>
    <row r="64" spans="1:51" x14ac:dyDescent="0.2">
      <c r="A64" t="s">
        <v>39</v>
      </c>
      <c r="B64" s="13">
        <v>441159</v>
      </c>
      <c r="C64" s="13">
        <v>113185</v>
      </c>
      <c r="D64" s="10"/>
      <c r="E64" s="16">
        <f t="shared" si="12"/>
        <v>1.2288832328581913</v>
      </c>
      <c r="F64" s="16">
        <f t="shared" si="15"/>
        <v>0.67523033107229413</v>
      </c>
      <c r="G64" s="16">
        <f t="shared" si="15"/>
        <v>2.3255597175733849</v>
      </c>
      <c r="H64" s="16">
        <f t="shared" si="15"/>
        <v>1.9900082914400132</v>
      </c>
      <c r="I64" s="16">
        <f t="shared" si="15"/>
        <v>3.9781720676712817</v>
      </c>
      <c r="J64" s="16">
        <f t="shared" si="14"/>
        <v>5.6782449753422934</v>
      </c>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row>
    <row r="65" spans="1:51" x14ac:dyDescent="0.2">
      <c r="A65" t="s">
        <v>40</v>
      </c>
      <c r="B65" s="13">
        <v>440494</v>
      </c>
      <c r="C65" s="13">
        <v>112722</v>
      </c>
      <c r="D65" s="10"/>
      <c r="E65" s="16">
        <f t="shared" si="12"/>
        <v>2.0357062656483622</v>
      </c>
      <c r="F65" s="16">
        <f t="shared" si="15"/>
        <v>1.3553043938540155</v>
      </c>
      <c r="G65" s="16">
        <f t="shared" si="15"/>
        <v>2.0256282975906514</v>
      </c>
      <c r="H65" s="16">
        <f t="shared" si="15"/>
        <v>2.7893126393432484</v>
      </c>
      <c r="I65" s="16">
        <f t="shared" si="15"/>
        <v>4.6698446440968464</v>
      </c>
      <c r="J65" s="16">
        <f t="shared" si="14"/>
        <v>6.1995535323118229</v>
      </c>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row>
    <row r="66" spans="1:51" x14ac:dyDescent="0.2">
      <c r="A66" t="s">
        <v>41</v>
      </c>
      <c r="B66" s="13">
        <v>442630</v>
      </c>
      <c r="C66" s="13">
        <v>112617</v>
      </c>
      <c r="D66" s="10"/>
      <c r="E66" s="16">
        <f t="shared" si="12"/>
        <v>1.2083132871900399</v>
      </c>
      <c r="F66" s="16">
        <f t="shared" si="15"/>
        <v>0.91142141734765036</v>
      </c>
      <c r="G66" s="16">
        <f t="shared" si="15"/>
        <v>3.9013891115857695</v>
      </c>
      <c r="H66" s="16">
        <f t="shared" si="15"/>
        <v>1.410623975409464</v>
      </c>
      <c r="I66" s="16">
        <f t="shared" si="15"/>
        <v>2.5789676229064993</v>
      </c>
      <c r="J66" s="16">
        <f t="shared" si="14"/>
        <v>4.1042642458789125</v>
      </c>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row>
    <row r="67" spans="1:51" x14ac:dyDescent="0.2">
      <c r="A67" t="s">
        <v>42</v>
      </c>
      <c r="B67" s="13">
        <v>441552</v>
      </c>
      <c r="C67" s="13">
        <v>112743</v>
      </c>
      <c r="D67" s="10"/>
      <c r="E67" s="16">
        <f t="shared" si="12"/>
        <v>1.2317568753613677</v>
      </c>
      <c r="F67" s="16">
        <f t="shared" si="15"/>
        <v>0.38560731320865788</v>
      </c>
      <c r="G67" s="16">
        <f t="shared" si="15"/>
        <v>2.8739939109190891</v>
      </c>
      <c r="H67" s="16">
        <f t="shared" si="15"/>
        <v>1.8927493230747701</v>
      </c>
      <c r="I67" s="16">
        <f t="shared" si="15"/>
        <v>3.6168585816976586</v>
      </c>
      <c r="J67" s="16">
        <f t="shared" si="14"/>
        <v>5.175542966684751</v>
      </c>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row>
    <row r="68" spans="1:51" x14ac:dyDescent="0.2">
      <c r="A68" t="s">
        <v>43</v>
      </c>
      <c r="B68" s="13">
        <v>444608</v>
      </c>
      <c r="C68" s="13">
        <v>112591</v>
      </c>
      <c r="D68" s="10"/>
      <c r="E68" s="16">
        <f t="shared" si="12"/>
        <v>2.6381313462373321</v>
      </c>
      <c r="F68" s="16">
        <f t="shared" si="15"/>
        <v>2.8265181761311919</v>
      </c>
      <c r="G68" s="16">
        <f t="shared" si="15"/>
        <v>5.7835934331520917</v>
      </c>
      <c r="H68" s="16">
        <f t="shared" si="15"/>
        <v>2.1404532230347852</v>
      </c>
      <c r="I68" s="16">
        <f t="shared" si="15"/>
        <v>0.8234087684740794</v>
      </c>
      <c r="J68" s="16">
        <f t="shared" si="14"/>
        <v>2.2742570215347255</v>
      </c>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row>
    <row r="69" spans="1:51" x14ac:dyDescent="0.2">
      <c r="A69" t="s">
        <v>44</v>
      </c>
      <c r="B69" s="13">
        <v>446745</v>
      </c>
      <c r="C69" s="13">
        <v>112519</v>
      </c>
      <c r="D69" s="10"/>
      <c r="E69" s="16">
        <f t="shared" si="12"/>
        <v>4.6694806991784423</v>
      </c>
      <c r="F69" s="16">
        <f t="shared" si="15"/>
        <v>4.9558991111603552</v>
      </c>
      <c r="G69" s="16">
        <f t="shared" si="15"/>
        <v>7.8789981596647172</v>
      </c>
      <c r="H69" s="16">
        <f t="shared" si="15"/>
        <v>4.037754945511181</v>
      </c>
      <c r="I69" s="16">
        <f t="shared" si="15"/>
        <v>1.7549566946224058</v>
      </c>
      <c r="J69" s="16">
        <f t="shared" si="14"/>
        <v>1.1213857498648716</v>
      </c>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row>
    <row r="70" spans="1:51" x14ac:dyDescent="0.2">
      <c r="A70" t="s">
        <v>45</v>
      </c>
      <c r="B70" s="13">
        <v>446002</v>
      </c>
      <c r="C70" s="13">
        <v>111780</v>
      </c>
      <c r="D70" s="10"/>
      <c r="E70" s="16">
        <f t="shared" si="12"/>
        <v>4.2486336627202874</v>
      </c>
      <c r="F70" s="16">
        <f t="shared" si="15"/>
        <v>4.3681797124202664</v>
      </c>
      <c r="G70" s="16">
        <f t="shared" si="15"/>
        <v>7.354215797758453</v>
      </c>
      <c r="H70" s="16">
        <f t="shared" si="15"/>
        <v>3.7381290774931779</v>
      </c>
      <c r="I70" s="16">
        <f t="shared" si="15"/>
        <v>1.6815436360677649</v>
      </c>
      <c r="J70" s="16">
        <f t="shared" si="14"/>
        <v>0.66231412486825314</v>
      </c>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row>
    <row r="71" spans="1:51" x14ac:dyDescent="0.2">
      <c r="A71" t="s">
        <v>46</v>
      </c>
      <c r="B71" s="13">
        <v>446858</v>
      </c>
      <c r="C71" s="13">
        <v>111596</v>
      </c>
      <c r="D71" s="10"/>
      <c r="E71" s="16">
        <f t="shared" si="12"/>
        <v>5.0971121235460375</v>
      </c>
      <c r="F71" s="16">
        <f t="shared" si="15"/>
        <v>5.241554158834953</v>
      </c>
      <c r="G71" s="16">
        <f t="shared" si="15"/>
        <v>8.2248196332807204</v>
      </c>
      <c r="H71" s="16">
        <f t="shared" si="15"/>
        <v>4.552048439988309</v>
      </c>
      <c r="I71" s="16">
        <f t="shared" si="15"/>
        <v>2.3676395418221925</v>
      </c>
      <c r="J71" s="16">
        <f t="shared" si="14"/>
        <v>0.35431624292431191</v>
      </c>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row>
    <row r="72" spans="1:51" x14ac:dyDescent="0.2">
      <c r="A72" t="s">
        <v>47</v>
      </c>
      <c r="B72" s="13">
        <v>444425</v>
      </c>
      <c r="C72" s="13">
        <v>111578</v>
      </c>
      <c r="D72" s="10"/>
      <c r="E72" s="16">
        <f t="shared" si="12"/>
        <v>3.0865218288552567</v>
      </c>
      <c r="F72" s="16">
        <f t="shared" si="15"/>
        <v>2.9842769643583686</v>
      </c>
      <c r="G72" s="16">
        <f t="shared" si="15"/>
        <v>5.9642485696020415</v>
      </c>
      <c r="H72" s="16">
        <f t="shared" si="15"/>
        <v>2.8046878614205895</v>
      </c>
      <c r="I72" s="16">
        <f t="shared" si="15"/>
        <v>1.7915579811996039</v>
      </c>
      <c r="J72" s="16">
        <f t="shared" si="14"/>
        <v>2.1353072378465821</v>
      </c>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row>
    <row r="73" spans="1:51" x14ac:dyDescent="0.2">
      <c r="A73" t="s">
        <v>48</v>
      </c>
      <c r="B73" s="13">
        <v>442537</v>
      </c>
      <c r="C73" s="13">
        <v>111396</v>
      </c>
      <c r="D73" s="10"/>
      <c r="E73" s="16">
        <f t="shared" si="12"/>
        <v>2.3840731951850809</v>
      </c>
      <c r="F73" s="16">
        <f t="shared" si="15"/>
        <v>1.7818319224887627</v>
      </c>
      <c r="G73" s="16">
        <f t="shared" si="15"/>
        <v>4.4416849280425108</v>
      </c>
      <c r="H73" s="16">
        <f t="shared" si="15"/>
        <v>2.6249940952314543</v>
      </c>
      <c r="I73" s="16">
        <f t="shared" si="15"/>
        <v>3.1771490364790882</v>
      </c>
      <c r="J73" s="16">
        <f t="shared" si="14"/>
        <v>4.0170403284009977</v>
      </c>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row>
    <row r="74" spans="1:51" x14ac:dyDescent="0.2">
      <c r="A74" t="s">
        <v>49</v>
      </c>
      <c r="B74" s="13">
        <v>445413</v>
      </c>
      <c r="C74" s="13">
        <v>111401</v>
      </c>
      <c r="D74" s="10"/>
      <c r="E74" s="16">
        <f t="shared" si="12"/>
        <v>3.9518200869978886</v>
      </c>
      <c r="F74" s="16">
        <f t="shared" si="15"/>
        <v>3.9475283406202419</v>
      </c>
      <c r="G74" s="16">
        <f t="shared" si="15"/>
        <v>6.9382424287423108</v>
      </c>
      <c r="H74" s="16">
        <f t="shared" si="15"/>
        <v>3.5463340226211066</v>
      </c>
      <c r="I74" s="16">
        <f t="shared" si="15"/>
        <v>1.8417972201086634</v>
      </c>
      <c r="J74" s="16">
        <f t="shared" si="14"/>
        <v>1.1410740554407501</v>
      </c>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row>
    <row r="75" spans="1:51" x14ac:dyDescent="0.2">
      <c r="A75" t="s">
        <v>50</v>
      </c>
      <c r="B75" s="13">
        <v>444126</v>
      </c>
      <c r="C75" s="13">
        <v>110642</v>
      </c>
      <c r="D75" s="10"/>
      <c r="E75" s="16">
        <f t="shared" si="12"/>
        <v>3.6436690299751429</v>
      </c>
      <c r="F75" s="16">
        <f t="shared" si="15"/>
        <v>3.3195496682532109</v>
      </c>
      <c r="G75" s="16">
        <f t="shared" si="15"/>
        <v>6.1706066152364629</v>
      </c>
      <c r="H75" s="16">
        <f t="shared" si="15"/>
        <v>3.5314327120872626</v>
      </c>
      <c r="I75" s="16">
        <f t="shared" si="15"/>
        <v>2.7710144351843424</v>
      </c>
      <c r="J75" s="16">
        <f t="shared" si="14"/>
        <v>2.5477770703105089</v>
      </c>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row>
    <row r="76" spans="1:51" x14ac:dyDescent="0.2">
      <c r="A76" t="s">
        <v>51</v>
      </c>
      <c r="B76" s="13">
        <v>444929</v>
      </c>
      <c r="C76" s="13">
        <v>109948</v>
      </c>
      <c r="D76" s="10"/>
      <c r="E76" s="16">
        <f t="shared" si="12"/>
        <v>4.6643135615007703</v>
      </c>
      <c r="F76" s="16">
        <f t="shared" si="15"/>
        <v>4.3777762619850726</v>
      </c>
      <c r="G76" s="16">
        <f t="shared" si="15"/>
        <v>7.226135135741651</v>
      </c>
      <c r="H76" s="16">
        <f t="shared" si="15"/>
        <v>4.4801823623598187</v>
      </c>
      <c r="I76" s="16">
        <f t="shared" si="15"/>
        <v>3.2806005547765187</v>
      </c>
      <c r="J76" s="16">
        <f t="shared" si="14"/>
        <v>2.1885568304250178</v>
      </c>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row>
    <row r="77" spans="1:51" x14ac:dyDescent="0.2">
      <c r="A77" s="1"/>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row>
    <row r="78" spans="1:51" x14ac:dyDescent="0.2">
      <c r="A78" s="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row>
    <row r="79" spans="1:51" x14ac:dyDescent="0.2">
      <c r="A79" s="1"/>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row>
    <row r="80" spans="1:51" x14ac:dyDescent="0.2">
      <c r="A80" s="1"/>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row>
    <row r="81" spans="1:51" x14ac:dyDescent="0.2">
      <c r="A81" s="1"/>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row>
    <row r="82" spans="1:51" x14ac:dyDescent="0.2">
      <c r="A82" s="1"/>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row>
    <row r="83" spans="1:51" x14ac:dyDescent="0.2">
      <c r="A83" s="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row>
    <row r="84" spans="1:51" x14ac:dyDescent="0.2">
      <c r="A84" s="1"/>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row>
    <row r="85" spans="1:51" x14ac:dyDescent="0.2">
      <c r="A85" s="1"/>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row>
    <row r="86" spans="1:51" x14ac:dyDescent="0.2">
      <c r="A86" s="1"/>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row>
    <row r="87" spans="1:51" x14ac:dyDescent="0.2">
      <c r="A87" s="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row>
    <row r="88" spans="1:51" x14ac:dyDescent="0.2">
      <c r="A88" s="1"/>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row>
    <row r="89" spans="1:51" x14ac:dyDescent="0.2">
      <c r="A89" s="1"/>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row>
  </sheetData>
  <phoneticPr fontId="7" type="noConversion"/>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workbookViewId="0">
      <selection activeCell="Q1" sqref="Q1:Q4"/>
    </sheetView>
  </sheetViews>
  <sheetFormatPr defaultRowHeight="12.75" x14ac:dyDescent="0.2"/>
  <cols>
    <col min="1" max="1" width="15.85546875" style="6" customWidth="1"/>
    <col min="2" max="2" width="21.140625" customWidth="1"/>
    <col min="3" max="3" width="23.28515625" bestFit="1" customWidth="1"/>
    <col min="4" max="4" width="22.7109375" bestFit="1" customWidth="1"/>
    <col min="5" max="5" width="30.28515625" bestFit="1" customWidth="1"/>
    <col min="6" max="6" width="26" bestFit="1" customWidth="1"/>
    <col min="7" max="7" width="19.28515625" bestFit="1" customWidth="1"/>
    <col min="8" max="8" width="12.42578125" bestFit="1" customWidth="1"/>
  </cols>
  <sheetData>
    <row r="1" spans="1:17" ht="18.75" x14ac:dyDescent="0.3">
      <c r="A1" s="3" t="s">
        <v>5</v>
      </c>
      <c r="I1" s="6" t="s">
        <v>71</v>
      </c>
      <c r="Q1" s="6" t="s">
        <v>67</v>
      </c>
    </row>
    <row r="2" spans="1:17" x14ac:dyDescent="0.2">
      <c r="A2" s="6" t="s">
        <v>9</v>
      </c>
      <c r="Q2" s="15" t="s">
        <v>68</v>
      </c>
    </row>
    <row r="3" spans="1:17" x14ac:dyDescent="0.2">
      <c r="Q3" s="13" t="s">
        <v>69</v>
      </c>
    </row>
    <row r="4" spans="1:17" x14ac:dyDescent="0.2">
      <c r="B4" t="s">
        <v>53</v>
      </c>
      <c r="C4" t="s">
        <v>54</v>
      </c>
      <c r="D4" t="s">
        <v>55</v>
      </c>
      <c r="E4" t="s">
        <v>56</v>
      </c>
      <c r="F4" t="s">
        <v>57</v>
      </c>
      <c r="G4" t="s">
        <v>58</v>
      </c>
      <c r="Q4" s="14" t="s">
        <v>70</v>
      </c>
    </row>
    <row r="5" spans="1:17" x14ac:dyDescent="0.2">
      <c r="B5" t="s">
        <v>59</v>
      </c>
      <c r="C5" t="s">
        <v>60</v>
      </c>
      <c r="D5" t="s">
        <v>61</v>
      </c>
      <c r="E5" t="s">
        <v>62</v>
      </c>
      <c r="F5" t="s">
        <v>63</v>
      </c>
      <c r="G5" t="s">
        <v>64</v>
      </c>
    </row>
    <row r="6" spans="1:17" x14ac:dyDescent="0.2">
      <c r="A6" s="6" t="s">
        <v>6</v>
      </c>
      <c r="B6" s="13">
        <v>95.3</v>
      </c>
      <c r="C6" s="13">
        <v>100</v>
      </c>
      <c r="D6" s="13">
        <v>75.3</v>
      </c>
      <c r="E6" s="13">
        <v>92</v>
      </c>
      <c r="F6" s="13">
        <v>96.7</v>
      </c>
      <c r="G6" s="13">
        <v>83.2</v>
      </c>
    </row>
    <row r="8" spans="1:17" ht="18.75" x14ac:dyDescent="0.3">
      <c r="A8" s="3" t="s">
        <v>0</v>
      </c>
      <c r="B8" s="6" t="s">
        <v>66</v>
      </c>
      <c r="C8" s="6"/>
      <c r="D8" s="6"/>
      <c r="E8" s="6"/>
      <c r="F8" s="6"/>
    </row>
    <row r="9" spans="1:17" ht="15.75" x14ac:dyDescent="0.25">
      <c r="A9" s="7" t="s">
        <v>52</v>
      </c>
      <c r="F9" s="6"/>
      <c r="H9" t="s">
        <v>12</v>
      </c>
      <c r="I9" t="s">
        <v>13</v>
      </c>
    </row>
    <row r="10" spans="1:17" x14ac:dyDescent="0.2">
      <c r="A10" t="s">
        <v>20</v>
      </c>
      <c r="B10" s="15">
        <f>(B$6)*B47</f>
        <v>59.161959806431078</v>
      </c>
      <c r="C10" s="15">
        <f t="shared" ref="C10:G10" si="0">(C$6)*C47</f>
        <v>53.347184729222398</v>
      </c>
      <c r="D10" s="15">
        <f t="shared" si="0"/>
        <v>35.600160968484914</v>
      </c>
      <c r="E10" s="15">
        <f t="shared" si="0"/>
        <v>58.025023380247447</v>
      </c>
      <c r="F10" s="15">
        <f t="shared" si="0"/>
        <v>42.123706537033115</v>
      </c>
      <c r="G10" s="15">
        <f t="shared" si="0"/>
        <v>22.946362956341048</v>
      </c>
      <c r="H10" s="15">
        <f t="shared" ref="H10:H27" si="1">SUM(B10:F10)</f>
        <v>248.25803542141892</v>
      </c>
      <c r="I10" s="15">
        <f t="shared" ref="I10:I41" si="2">1/H10</f>
        <v>4.0280670001375642E-3</v>
      </c>
    </row>
    <row r="11" spans="1:17" x14ac:dyDescent="0.2">
      <c r="A11" t="s">
        <v>21</v>
      </c>
      <c r="B11" s="15">
        <f t="shared" ref="B11:G11" si="3">(B$6)*B48</f>
        <v>48.583424347519276</v>
      </c>
      <c r="C11" s="15">
        <f t="shared" si="3"/>
        <v>48.059289444680502</v>
      </c>
      <c r="D11" s="15">
        <f t="shared" si="3"/>
        <v>49.299143975647006</v>
      </c>
      <c r="E11" s="15">
        <f t="shared" si="3"/>
        <v>42.953978845013985</v>
      </c>
      <c r="F11" s="15">
        <f t="shared" si="3"/>
        <v>28.835354727172646</v>
      </c>
      <c r="G11" s="15">
        <f t="shared" si="3"/>
        <v>16.117172457889126</v>
      </c>
      <c r="H11" s="15">
        <f t="shared" si="1"/>
        <v>217.7311913400334</v>
      </c>
      <c r="I11" s="15">
        <f t="shared" si="2"/>
        <v>4.5928192182547152E-3</v>
      </c>
    </row>
    <row r="12" spans="1:17" x14ac:dyDescent="0.2">
      <c r="A12" t="s">
        <v>22</v>
      </c>
      <c r="B12" s="15">
        <f t="shared" ref="B12:G12" si="4">(B$6)*B49</f>
        <v>55.721504763562976</v>
      </c>
      <c r="C12" s="15">
        <f t="shared" si="4"/>
        <v>49.379163755672558</v>
      </c>
      <c r="D12" s="15">
        <f t="shared" si="4"/>
        <v>26.616648044624931</v>
      </c>
      <c r="E12" s="15">
        <f t="shared" si="4"/>
        <v>60.553578140041154</v>
      </c>
      <c r="F12" s="15">
        <f t="shared" si="4"/>
        <v>54.334950317622294</v>
      </c>
      <c r="G12" s="15">
        <f t="shared" si="4"/>
        <v>29.739360400334142</v>
      </c>
      <c r="H12" s="15">
        <f t="shared" si="1"/>
        <v>246.60584502152389</v>
      </c>
      <c r="I12" s="15">
        <f t="shared" si="2"/>
        <v>4.0550539258820874E-3</v>
      </c>
    </row>
    <row r="13" spans="1:17" x14ac:dyDescent="0.2">
      <c r="A13" t="s">
        <v>23</v>
      </c>
      <c r="B13" s="15">
        <f t="shared" ref="B13:G13" si="5">(B$6)*B50</f>
        <v>45.198704167077977</v>
      </c>
      <c r="C13" s="15">
        <f t="shared" si="5"/>
        <v>46.534043967157046</v>
      </c>
      <c r="D13" s="15">
        <f t="shared" si="5"/>
        <v>55.660400434460833</v>
      </c>
      <c r="E13" s="15">
        <f t="shared" si="5"/>
        <v>38.977056713206316</v>
      </c>
      <c r="F13" s="15">
        <f t="shared" si="5"/>
        <v>25.94991034373518</v>
      </c>
      <c r="G13" s="15">
        <f t="shared" si="5"/>
        <v>14.788133032104325</v>
      </c>
      <c r="H13" s="15">
        <f t="shared" si="1"/>
        <v>212.32011562563736</v>
      </c>
      <c r="I13" s="15">
        <f t="shared" si="2"/>
        <v>4.7098693265747796E-3</v>
      </c>
    </row>
    <row r="14" spans="1:17" x14ac:dyDescent="0.2">
      <c r="A14" t="s">
        <v>24</v>
      </c>
      <c r="B14" s="15">
        <f t="shared" ref="B14:G14" si="6">(B$6)*B51</f>
        <v>63.805890511726041</v>
      </c>
      <c r="C14" s="15">
        <f t="shared" si="6"/>
        <v>56.454387352210524</v>
      </c>
      <c r="D14" s="15">
        <f t="shared" si="6"/>
        <v>31.006249266612752</v>
      </c>
      <c r="E14" s="15">
        <f t="shared" si="6"/>
        <v>67.634554523700231</v>
      </c>
      <c r="F14" s="15">
        <f t="shared" si="6"/>
        <v>53.526879466371177</v>
      </c>
      <c r="G14" s="15">
        <f t="shared" si="6"/>
        <v>29.092886510701859</v>
      </c>
      <c r="H14" s="15">
        <f t="shared" si="1"/>
        <v>272.42796112062069</v>
      </c>
      <c r="I14" s="15">
        <f t="shared" si="2"/>
        <v>3.670695166114899E-3</v>
      </c>
    </row>
    <row r="15" spans="1:17" x14ac:dyDescent="0.2">
      <c r="A15" t="s">
        <v>25</v>
      </c>
      <c r="B15" s="15">
        <f t="shared" ref="B15:G15" si="7">(B$6)*B52</f>
        <v>63.333659763352507</v>
      </c>
      <c r="C15" s="15">
        <f t="shared" si="7"/>
        <v>61.122166062386555</v>
      </c>
      <c r="D15" s="15">
        <f t="shared" si="7"/>
        <v>48.155241064876094</v>
      </c>
      <c r="E15" s="15">
        <f t="shared" si="7"/>
        <v>56.289146465177872</v>
      </c>
      <c r="F15" s="15">
        <f t="shared" si="7"/>
        <v>37.704479836108128</v>
      </c>
      <c r="G15" s="15">
        <f t="shared" si="7"/>
        <v>21.122987687932852</v>
      </c>
      <c r="H15" s="15">
        <f t="shared" si="1"/>
        <v>266.60469319190116</v>
      </c>
      <c r="I15" s="15">
        <f t="shared" si="2"/>
        <v>3.7508717045734953E-3</v>
      </c>
    </row>
    <row r="16" spans="1:17" x14ac:dyDescent="0.2">
      <c r="A16" t="s">
        <v>26</v>
      </c>
      <c r="B16" s="15">
        <f t="shared" ref="B16:G16" si="8">(B$6)*B53</f>
        <v>42.321255675637268</v>
      </c>
      <c r="C16" s="15">
        <f t="shared" si="8"/>
        <v>45.254875045251396</v>
      </c>
      <c r="D16" s="15">
        <f t="shared" si="8"/>
        <v>60.484950422217665</v>
      </c>
      <c r="E16" s="15">
        <f t="shared" si="8"/>
        <v>35.837998861663188</v>
      </c>
      <c r="F16" s="15">
        <f t="shared" si="8"/>
        <v>23.903078624374206</v>
      </c>
      <c r="G16" s="15">
        <f t="shared" si="8"/>
        <v>13.95340555019698</v>
      </c>
      <c r="H16" s="15">
        <f t="shared" si="1"/>
        <v>207.80215862914372</v>
      </c>
      <c r="I16" s="15">
        <f t="shared" si="2"/>
        <v>4.8122695480977192E-3</v>
      </c>
    </row>
    <row r="17" spans="1:9" x14ac:dyDescent="0.2">
      <c r="A17" t="s">
        <v>27</v>
      </c>
      <c r="B17" s="15">
        <f t="shared" ref="B17:G17" si="9">(B$6)*B54</f>
        <v>56.014293014311271</v>
      </c>
      <c r="C17" s="15">
        <f t="shared" si="9"/>
        <v>50.963419552705425</v>
      </c>
      <c r="D17" s="15">
        <f t="shared" si="9"/>
        <v>24.013153280482442</v>
      </c>
      <c r="E17" s="15">
        <f t="shared" si="9"/>
        <v>63.027545858635229</v>
      </c>
      <c r="F17" s="15">
        <f t="shared" si="9"/>
        <v>70.425229943103375</v>
      </c>
      <c r="G17" s="15">
        <f t="shared" si="9"/>
        <v>38.829277736204723</v>
      </c>
      <c r="H17" s="15">
        <f t="shared" si="1"/>
        <v>264.44364164923775</v>
      </c>
      <c r="I17" s="15">
        <f t="shared" si="2"/>
        <v>3.7815240849179347E-3</v>
      </c>
    </row>
    <row r="18" spans="1:9" x14ac:dyDescent="0.2">
      <c r="A18" t="s">
        <v>28</v>
      </c>
      <c r="B18" s="15">
        <f t="shared" ref="B18:G18" si="10">(B$6)*B55</f>
        <v>78.755191988102467</v>
      </c>
      <c r="C18" s="15">
        <f t="shared" si="10"/>
        <v>69.811463780591083</v>
      </c>
      <c r="D18" s="15">
        <f t="shared" si="10"/>
        <v>36.963969036668644</v>
      </c>
      <c r="E18" s="15">
        <f t="shared" si="10"/>
        <v>78.244319957351806</v>
      </c>
      <c r="F18" s="15">
        <f t="shared" si="10"/>
        <v>53.439254650187401</v>
      </c>
      <c r="G18" s="15">
        <f t="shared" si="10"/>
        <v>29.640212982840204</v>
      </c>
      <c r="H18" s="15">
        <f t="shared" si="1"/>
        <v>317.21419941290145</v>
      </c>
      <c r="I18" s="15">
        <f t="shared" si="2"/>
        <v>3.1524440010907307E-3</v>
      </c>
    </row>
    <row r="19" spans="1:9" x14ac:dyDescent="0.2">
      <c r="A19" t="s">
        <v>29</v>
      </c>
      <c r="B19" s="15">
        <f t="shared" ref="B19:G19" si="11">(B$6)*B56</f>
        <v>55.715101615200687</v>
      </c>
      <c r="C19" s="15">
        <f t="shared" si="11"/>
        <v>59.499642346510896</v>
      </c>
      <c r="D19" s="15">
        <f t="shared" si="11"/>
        <v>65.353025965390842</v>
      </c>
      <c r="E19" s="15">
        <f t="shared" si="11"/>
        <v>46.952276663759214</v>
      </c>
      <c r="F19" s="15">
        <f t="shared" si="11"/>
        <v>31.409957725567892</v>
      </c>
      <c r="G19" s="15">
        <f t="shared" si="11"/>
        <v>18.401249994211963</v>
      </c>
      <c r="H19" s="15">
        <f t="shared" si="1"/>
        <v>258.93000431642952</v>
      </c>
      <c r="I19" s="15">
        <f t="shared" si="2"/>
        <v>3.8620475932867717E-3</v>
      </c>
    </row>
    <row r="20" spans="1:9" x14ac:dyDescent="0.2">
      <c r="A20" t="s">
        <v>30</v>
      </c>
      <c r="B20" s="15">
        <f t="shared" ref="B20:G20" si="12">(B$6)*B57</f>
        <v>68.288108620038585</v>
      </c>
      <c r="C20" s="15">
        <f t="shared" si="12"/>
        <v>71.972212942225212</v>
      </c>
      <c r="D20" s="15">
        <f t="shared" si="12"/>
        <v>54.728774585908425</v>
      </c>
      <c r="E20" s="15">
        <f t="shared" si="12"/>
        <v>57.354176686995281</v>
      </c>
      <c r="F20" s="15">
        <f t="shared" si="12"/>
        <v>38.477538128975546</v>
      </c>
      <c r="G20" s="15">
        <f t="shared" si="12"/>
        <v>22.523036099681278</v>
      </c>
      <c r="H20" s="15">
        <f t="shared" si="1"/>
        <v>290.82081096414305</v>
      </c>
      <c r="I20" s="15">
        <f t="shared" si="2"/>
        <v>3.4385434683465474E-3</v>
      </c>
    </row>
    <row r="21" spans="1:9" x14ac:dyDescent="0.2">
      <c r="A21" t="s">
        <v>31</v>
      </c>
      <c r="B21" s="15">
        <f t="shared" ref="B21:G21" si="13">(B$6)*B58</f>
        <v>39.263345730278068</v>
      </c>
      <c r="C21" s="15">
        <f t="shared" si="13"/>
        <v>43.817869390877981</v>
      </c>
      <c r="D21" s="15">
        <f t="shared" si="13"/>
        <v>59.080363015650434</v>
      </c>
      <c r="E21" s="15">
        <f t="shared" si="13"/>
        <v>32.762617522315566</v>
      </c>
      <c r="F21" s="15">
        <f t="shared" si="13"/>
        <v>22.170458122490881</v>
      </c>
      <c r="G21" s="15">
        <f t="shared" si="13"/>
        <v>13.414482268465248</v>
      </c>
      <c r="H21" s="15">
        <f t="shared" si="1"/>
        <v>197.09465378161295</v>
      </c>
      <c r="I21" s="15">
        <f t="shared" si="2"/>
        <v>5.0737043385663382E-3</v>
      </c>
    </row>
    <row r="22" spans="1:9" x14ac:dyDescent="0.2">
      <c r="A22" t="s">
        <v>32</v>
      </c>
      <c r="B22" s="15">
        <f t="shared" ref="B22:G22" si="14">(B$6)*B59</f>
        <v>79.816764305204842</v>
      </c>
      <c r="C22" s="15">
        <f t="shared" si="14"/>
        <v>72.286221113836419</v>
      </c>
      <c r="D22" s="15">
        <f t="shared" si="14"/>
        <v>33.437132309191263</v>
      </c>
      <c r="E22" s="15">
        <f t="shared" si="14"/>
        <v>89.874575049700979</v>
      </c>
      <c r="F22" s="15">
        <f t="shared" si="14"/>
        <v>62.258041319270859</v>
      </c>
      <c r="G22" s="15">
        <f t="shared" si="14"/>
        <v>34.915224334445959</v>
      </c>
      <c r="H22" s="15">
        <f t="shared" si="1"/>
        <v>337.6727340972044</v>
      </c>
      <c r="I22" s="15">
        <f t="shared" si="2"/>
        <v>2.9614472802300179E-3</v>
      </c>
    </row>
    <row r="23" spans="1:9" x14ac:dyDescent="0.2">
      <c r="A23" t="s">
        <v>33</v>
      </c>
      <c r="B23" s="15">
        <f t="shared" ref="B23:G23" si="15">(B$6)*B60</f>
        <v>65.456352134107277</v>
      </c>
      <c r="C23" s="15">
        <f t="shared" si="15"/>
        <v>61.354967197884626</v>
      </c>
      <c r="D23" s="15">
        <f t="shared" si="15"/>
        <v>27.16134733714453</v>
      </c>
      <c r="E23" s="15">
        <f t="shared" si="15"/>
        <v>73.108346659447463</v>
      </c>
      <c r="F23" s="15">
        <f t="shared" si="15"/>
        <v>76.310305684278163</v>
      </c>
      <c r="G23" s="15">
        <f t="shared" si="15"/>
        <v>41.908596673760115</v>
      </c>
      <c r="H23" s="15">
        <f t="shared" si="1"/>
        <v>303.39131901286203</v>
      </c>
      <c r="I23" s="15">
        <f t="shared" si="2"/>
        <v>3.2960732141370393E-3</v>
      </c>
    </row>
    <row r="24" spans="1:9" x14ac:dyDescent="0.2">
      <c r="A24" t="s">
        <v>34</v>
      </c>
      <c r="B24" s="15">
        <f t="shared" ref="B24:G24" si="16">(B$6)*B61</f>
        <v>54.97198366129053</v>
      </c>
      <c r="C24" s="15">
        <f t="shared" si="16"/>
        <v>61.383818136260551</v>
      </c>
      <c r="D24" s="15">
        <f t="shared" si="16"/>
        <v>67.074227939787022</v>
      </c>
      <c r="E24" s="15">
        <f t="shared" si="16"/>
        <v>45.729777191620165</v>
      </c>
      <c r="F24" s="15">
        <f t="shared" si="16"/>
        <v>31.106227548779589</v>
      </c>
      <c r="G24" s="15">
        <f t="shared" si="16"/>
        <v>18.76875263476197</v>
      </c>
      <c r="H24" s="15">
        <f t="shared" si="1"/>
        <v>260.26603447773783</v>
      </c>
      <c r="I24" s="15">
        <f t="shared" si="2"/>
        <v>3.8422224475300722E-3</v>
      </c>
    </row>
    <row r="25" spans="1:9" x14ac:dyDescent="0.2">
      <c r="A25" t="s">
        <v>35</v>
      </c>
      <c r="B25" s="15">
        <f t="shared" ref="B25:G25" si="17">(B$6)*B62</f>
        <v>52.038276365563696</v>
      </c>
      <c r="C25" s="15">
        <f t="shared" si="17"/>
        <v>49.261884011473285</v>
      </c>
      <c r="D25" s="15">
        <f t="shared" si="17"/>
        <v>21.589759504069473</v>
      </c>
      <c r="E25" s="15">
        <f t="shared" si="17"/>
        <v>58.145151868869888</v>
      </c>
      <c r="F25" s="15">
        <f t="shared" si="17"/>
        <v>85.870658551788281</v>
      </c>
      <c r="G25" s="15">
        <f t="shared" si="17"/>
        <v>48.379046067806996</v>
      </c>
      <c r="H25" s="15">
        <f t="shared" si="1"/>
        <v>266.90573030176461</v>
      </c>
      <c r="I25" s="15">
        <f t="shared" si="2"/>
        <v>3.7466411787764778E-3</v>
      </c>
    </row>
    <row r="26" spans="1:9" x14ac:dyDescent="0.2">
      <c r="A26" t="s">
        <v>36</v>
      </c>
      <c r="B26" s="15">
        <f t="shared" ref="B26:G26" si="18">(B$6)*B63</f>
        <v>91.41570698414175</v>
      </c>
      <c r="C26" s="15">
        <f t="shared" si="18"/>
        <v>85.807645170782095</v>
      </c>
      <c r="D26" s="15">
        <f t="shared" si="18"/>
        <v>38.482528556130866</v>
      </c>
      <c r="E26" s="15">
        <f t="shared" si="18"/>
        <v>79.090158199348622</v>
      </c>
      <c r="F26" s="15">
        <f t="shared" si="18"/>
        <v>55.051567966078068</v>
      </c>
      <c r="G26" s="15">
        <f t="shared" si="18"/>
        <v>32.273855139067301</v>
      </c>
      <c r="H26" s="15">
        <f t="shared" si="1"/>
        <v>349.84760687648145</v>
      </c>
      <c r="I26" s="15">
        <f t="shared" si="2"/>
        <v>2.8583874245367178E-3</v>
      </c>
    </row>
    <row r="27" spans="1:9" x14ac:dyDescent="0.2">
      <c r="A27" t="s">
        <v>37</v>
      </c>
      <c r="B27" s="15">
        <f t="shared" ref="B27:G27" si="19">(B$6)*B64</f>
        <v>43.003791870469826</v>
      </c>
      <c r="C27" s="15">
        <f t="shared" si="19"/>
        <v>41.336052966747033</v>
      </c>
      <c r="D27" s="15">
        <f t="shared" si="19"/>
        <v>17.802087147478275</v>
      </c>
      <c r="E27" s="15">
        <f t="shared" si="19"/>
        <v>47.821541891583685</v>
      </c>
      <c r="F27" s="15">
        <f t="shared" si="19"/>
        <v>77.612735041165038</v>
      </c>
      <c r="G27" s="15">
        <f t="shared" si="19"/>
        <v>54.977759266316106</v>
      </c>
      <c r="H27" s="15">
        <f t="shared" si="1"/>
        <v>227.57620891744386</v>
      </c>
      <c r="I27" s="15">
        <f t="shared" si="2"/>
        <v>4.3941324304367976E-3</v>
      </c>
    </row>
    <row r="28" spans="1:9" x14ac:dyDescent="0.2">
      <c r="A28" t="s">
        <v>38</v>
      </c>
      <c r="B28" s="15">
        <f t="shared" ref="B28:G28" si="20">(B$6)*B65</f>
        <v>49.653920911789726</v>
      </c>
      <c r="C28" s="15">
        <f t="shared" si="20"/>
        <v>56.988771690912031</v>
      </c>
      <c r="D28" s="15">
        <f t="shared" si="20"/>
        <v>63.883192093448997</v>
      </c>
      <c r="E28" s="15">
        <f t="shared" si="20"/>
        <v>41.146683909726988</v>
      </c>
      <c r="F28" s="15">
        <f t="shared" si="20"/>
        <v>28.431890769313767</v>
      </c>
      <c r="G28" s="15">
        <f t="shared" si="20"/>
        <v>17.589840773601413</v>
      </c>
      <c r="H28" s="15">
        <f t="shared" ref="H28:H41" si="21">SUM(B28:F28)</f>
        <v>240.10445937519148</v>
      </c>
      <c r="I28" s="15">
        <f t="shared" si="2"/>
        <v>4.1648539248385318E-3</v>
      </c>
    </row>
    <row r="29" spans="1:9" x14ac:dyDescent="0.2">
      <c r="A29" t="s">
        <v>39</v>
      </c>
      <c r="B29" s="15">
        <f t="shared" ref="B29:G29" si="22">(B$6)*B66</f>
        <v>74.533833563666263</v>
      </c>
      <c r="C29" s="15">
        <f t="shared" si="22"/>
        <v>87.367566383051084</v>
      </c>
      <c r="D29" s="15">
        <f t="shared" si="22"/>
        <v>47.293278948578461</v>
      </c>
      <c r="E29" s="15">
        <f t="shared" si="22"/>
        <v>61.79280407455429</v>
      </c>
      <c r="F29" s="15">
        <f t="shared" si="22"/>
        <v>43.640210692688342</v>
      </c>
      <c r="G29" s="15">
        <f t="shared" si="22"/>
        <v>26.724970491543274</v>
      </c>
      <c r="H29" s="15">
        <f t="shared" si="21"/>
        <v>314.62769366253843</v>
      </c>
      <c r="I29" s="15">
        <f t="shared" si="2"/>
        <v>3.1783597570802977E-3</v>
      </c>
    </row>
    <row r="30" spans="1:9" x14ac:dyDescent="0.2">
      <c r="A30" t="s">
        <v>40</v>
      </c>
      <c r="B30" s="15">
        <f t="shared" ref="B30:G30" si="23">(B$6)*B67</f>
        <v>63.426931450371058</v>
      </c>
      <c r="C30" s="15">
        <f t="shared" si="23"/>
        <v>76.257007066335547</v>
      </c>
      <c r="D30" s="15">
        <f t="shared" si="23"/>
        <v>50.21704321170315</v>
      </c>
      <c r="E30" s="15">
        <f t="shared" si="23"/>
        <v>52.663680805243537</v>
      </c>
      <c r="F30" s="15">
        <f t="shared" si="23"/>
        <v>38.002215993323752</v>
      </c>
      <c r="G30" s="15">
        <f t="shared" si="23"/>
        <v>24.078916928212173</v>
      </c>
      <c r="H30" s="15">
        <f t="shared" si="21"/>
        <v>280.56687852697706</v>
      </c>
      <c r="I30" s="15">
        <f t="shared" si="2"/>
        <v>3.564212587209748E-3</v>
      </c>
    </row>
    <row r="31" spans="1:9" x14ac:dyDescent="0.2">
      <c r="A31" t="s">
        <v>41</v>
      </c>
      <c r="B31" s="15">
        <f t="shared" ref="B31:G31" si="24">(B$6)*B68</f>
        <v>74.841096549962074</v>
      </c>
      <c r="C31" s="15">
        <f t="shared" si="24"/>
        <v>83.336439501590291</v>
      </c>
      <c r="D31" s="15">
        <f t="shared" si="24"/>
        <v>34.508384120153536</v>
      </c>
      <c r="E31" s="15">
        <f t="shared" si="24"/>
        <v>69.38451958992664</v>
      </c>
      <c r="F31" s="15">
        <f t="shared" si="24"/>
        <v>57.732477178464812</v>
      </c>
      <c r="G31" s="15">
        <f t="shared" si="24"/>
        <v>36.612675246060171</v>
      </c>
      <c r="H31" s="15">
        <f t="shared" si="21"/>
        <v>319.80291694009736</v>
      </c>
      <c r="I31" s="15">
        <f t="shared" si="2"/>
        <v>3.1269258253429598E-3</v>
      </c>
    </row>
    <row r="32" spans="1:9" x14ac:dyDescent="0.2">
      <c r="A32" t="s">
        <v>42</v>
      </c>
      <c r="B32" s="15">
        <f t="shared" ref="B32:G32" si="25">(B$6)*B69</f>
        <v>74.49100915263918</v>
      </c>
      <c r="C32" s="15">
        <f t="shared" si="25"/>
        <v>92.577739940855409</v>
      </c>
      <c r="D32" s="15">
        <f t="shared" si="25"/>
        <v>42.380203415244125</v>
      </c>
      <c r="E32" s="15">
        <f t="shared" si="25"/>
        <v>63.006551461305243</v>
      </c>
      <c r="F32" s="15">
        <f t="shared" si="25"/>
        <v>46.910507277132105</v>
      </c>
      <c r="G32" s="15">
        <f t="shared" si="25"/>
        <v>29.551625609068505</v>
      </c>
      <c r="H32" s="15">
        <f t="shared" si="21"/>
        <v>319.36601124717612</v>
      </c>
      <c r="I32" s="15">
        <f t="shared" si="2"/>
        <v>3.1312035870531044E-3</v>
      </c>
    </row>
    <row r="33" spans="1:9" x14ac:dyDescent="0.2">
      <c r="A33" t="s">
        <v>43</v>
      </c>
      <c r="B33" s="15">
        <f t="shared" ref="B33:G33" si="26">(B$6)*B70</f>
        <v>56.227363949266113</v>
      </c>
      <c r="C33" s="15">
        <f t="shared" si="26"/>
        <v>56.81875987929407</v>
      </c>
      <c r="D33" s="15">
        <f t="shared" si="26"/>
        <v>23.683093713694042</v>
      </c>
      <c r="E33" s="15">
        <f t="shared" si="26"/>
        <v>59.961214754397808</v>
      </c>
      <c r="F33" s="15">
        <f t="shared" si="26"/>
        <v>82.017418772835981</v>
      </c>
      <c r="G33" s="15">
        <f t="shared" si="26"/>
        <v>52.793915298891605</v>
      </c>
      <c r="H33" s="15">
        <f t="shared" si="21"/>
        <v>278.70785106948802</v>
      </c>
      <c r="I33" s="15">
        <f t="shared" si="2"/>
        <v>3.5879864745922709E-3</v>
      </c>
    </row>
    <row r="34" spans="1:9" x14ac:dyDescent="0.2">
      <c r="A34" t="s">
        <v>44</v>
      </c>
      <c r="B34" s="15">
        <f t="shared" ref="B34:G34" si="27">(B$6)*B71</f>
        <v>37.454754986095594</v>
      </c>
      <c r="C34" s="15">
        <f t="shared" si="27"/>
        <v>37.11385550931363</v>
      </c>
      <c r="D34" s="15">
        <f t="shared" si="27"/>
        <v>15.575209301361774</v>
      </c>
      <c r="E34" s="15">
        <f t="shared" si="27"/>
        <v>41.027295452786703</v>
      </c>
      <c r="F34" s="15">
        <f t="shared" si="27"/>
        <v>68.075818605091172</v>
      </c>
      <c r="G34" s="15">
        <f t="shared" si="27"/>
        <v>66.484590423445454</v>
      </c>
      <c r="H34" s="15">
        <f t="shared" si="21"/>
        <v>199.24693385464889</v>
      </c>
      <c r="I34" s="15">
        <f t="shared" si="2"/>
        <v>5.0188978101389625E-3</v>
      </c>
    </row>
    <row r="35" spans="1:9" x14ac:dyDescent="0.2">
      <c r="A35" t="s">
        <v>45</v>
      </c>
      <c r="B35" s="15">
        <f t="shared" ref="B35:G35" si="28">(B$6)*B72</f>
        <v>40.74377544143978</v>
      </c>
      <c r="C35" s="15">
        <f t="shared" si="28"/>
        <v>41.743103144372334</v>
      </c>
      <c r="D35" s="15">
        <f t="shared" si="28"/>
        <v>17.298797237694593</v>
      </c>
      <c r="E35" s="15">
        <f t="shared" si="28"/>
        <v>43.561022081425442</v>
      </c>
      <c r="F35" s="15">
        <f t="shared" si="28"/>
        <v>69.082723323174434</v>
      </c>
      <c r="G35" s="15">
        <f t="shared" si="28"/>
        <v>72.877833302652093</v>
      </c>
      <c r="H35" s="15">
        <f t="shared" si="21"/>
        <v>212.42942122810661</v>
      </c>
      <c r="I35" s="15">
        <f t="shared" si="2"/>
        <v>4.7074458623422057E-3</v>
      </c>
    </row>
    <row r="36" spans="1:9" x14ac:dyDescent="0.2">
      <c r="A36" t="s">
        <v>46</v>
      </c>
      <c r="B36" s="15">
        <f t="shared" ref="B36:G36" si="29">(B$6)*B73</f>
        <v>34.38455173183705</v>
      </c>
      <c r="C36" s="15">
        <f t="shared" si="29"/>
        <v>35.052935235852281</v>
      </c>
      <c r="D36" s="15">
        <f t="shared" si="29"/>
        <v>14.534370272250241</v>
      </c>
      <c r="E36" s="15">
        <f t="shared" si="29"/>
        <v>37.017060058904924</v>
      </c>
      <c r="F36" s="15">
        <f t="shared" si="29"/>
        <v>60.22487627351822</v>
      </c>
      <c r="G36" s="15">
        <f t="shared" si="29"/>
        <v>77.508228060182006</v>
      </c>
      <c r="H36" s="15">
        <f t="shared" si="21"/>
        <v>181.2137935723627</v>
      </c>
      <c r="I36" s="15">
        <f t="shared" si="2"/>
        <v>5.5183437214489841E-3</v>
      </c>
    </row>
    <row r="37" spans="1:9" x14ac:dyDescent="0.2">
      <c r="A37" t="s">
        <v>47</v>
      </c>
      <c r="B37" s="15">
        <f t="shared" ref="B37:G37" si="30">(B$6)*B74</f>
        <v>51.404485998547599</v>
      </c>
      <c r="C37" s="15">
        <f t="shared" si="30"/>
        <v>55.054014940025361</v>
      </c>
      <c r="D37" s="15">
        <f t="shared" si="30"/>
        <v>22.842673260900828</v>
      </c>
      <c r="E37" s="15">
        <f t="shared" si="30"/>
        <v>52.501986383862921</v>
      </c>
      <c r="F37" s="15">
        <f t="shared" si="30"/>
        <v>67.579305614552013</v>
      </c>
      <c r="G37" s="15">
        <f t="shared" si="30"/>
        <v>54.28163196853783</v>
      </c>
      <c r="H37" s="15">
        <f t="shared" si="21"/>
        <v>249.38246619788873</v>
      </c>
      <c r="I37" s="15">
        <f t="shared" si="2"/>
        <v>4.009905007541649E-3</v>
      </c>
    </row>
    <row r="38" spans="1:9" x14ac:dyDescent="0.2">
      <c r="A38" t="s">
        <v>48</v>
      </c>
      <c r="B38" s="15">
        <f t="shared" ref="B38:G38" si="31">(B$6)*B75</f>
        <v>59.158197645912409</v>
      </c>
      <c r="C38" s="15">
        <f t="shared" si="31"/>
        <v>70.021602493523858</v>
      </c>
      <c r="D38" s="15">
        <f t="shared" si="31"/>
        <v>30.973845325626566</v>
      </c>
      <c r="E38" s="15">
        <f t="shared" si="31"/>
        <v>54.423157792939094</v>
      </c>
      <c r="F38" s="15">
        <f t="shared" si="31"/>
        <v>51.222741080503873</v>
      </c>
      <c r="G38" s="15">
        <f t="shared" si="31"/>
        <v>37.256978968912215</v>
      </c>
      <c r="H38" s="15">
        <f t="shared" si="21"/>
        <v>265.79954433850583</v>
      </c>
      <c r="I38" s="15">
        <f t="shared" si="2"/>
        <v>3.7622336881302627E-3</v>
      </c>
    </row>
    <row r="39" spans="1:9" x14ac:dyDescent="0.2">
      <c r="A39" t="s">
        <v>49</v>
      </c>
      <c r="B39" s="15">
        <f t="shared" ref="B39:G39" si="32">(B$6)*B76</f>
        <v>43.235667590225354</v>
      </c>
      <c r="C39" s="15">
        <f t="shared" si="32"/>
        <v>45.406920069220256</v>
      </c>
      <c r="D39" s="15">
        <f t="shared" si="32"/>
        <v>18.799525855343035</v>
      </c>
      <c r="E39" s="15">
        <f t="shared" si="32"/>
        <v>45.264441686710242</v>
      </c>
      <c r="F39" s="15">
        <f t="shared" si="32"/>
        <v>66.903679019349099</v>
      </c>
      <c r="G39" s="15">
        <f t="shared" si="32"/>
        <v>66.223311388722294</v>
      </c>
      <c r="H39" s="15">
        <f t="shared" si="21"/>
        <v>219.61023422084799</v>
      </c>
      <c r="I39" s="15">
        <f t="shared" si="2"/>
        <v>4.5535218499624377E-3</v>
      </c>
    </row>
    <row r="40" spans="1:9" x14ac:dyDescent="0.2">
      <c r="A40" t="s">
        <v>50</v>
      </c>
      <c r="B40" s="15">
        <f t="shared" ref="B40:G40" si="33">(B$6)*B77</f>
        <v>45.984114719578415</v>
      </c>
      <c r="C40" s="15">
        <f t="shared" si="33"/>
        <v>51.483442562598384</v>
      </c>
      <c r="D40" s="15">
        <f t="shared" si="33"/>
        <v>21.919108963068581</v>
      </c>
      <c r="E40" s="15">
        <f t="shared" si="33"/>
        <v>45.399542805428631</v>
      </c>
      <c r="F40" s="15">
        <f t="shared" si="33"/>
        <v>55.557055261153231</v>
      </c>
      <c r="G40" s="15">
        <f t="shared" si="33"/>
        <v>49.983449156754531</v>
      </c>
      <c r="H40" s="15">
        <f t="shared" si="21"/>
        <v>220.34326431182726</v>
      </c>
      <c r="I40" s="15">
        <f t="shared" si="2"/>
        <v>4.538373356331925E-3</v>
      </c>
    </row>
    <row r="41" spans="1:9" x14ac:dyDescent="0.2">
      <c r="A41" t="s">
        <v>51</v>
      </c>
      <c r="B41" s="15">
        <f t="shared" ref="B41:G41" si="34">(B$6)*B78</f>
        <v>37.493481768449946</v>
      </c>
      <c r="C41" s="15">
        <f t="shared" si="34"/>
        <v>41.663062029133492</v>
      </c>
      <c r="D41" s="15">
        <f t="shared" si="34"/>
        <v>17.747649908904819</v>
      </c>
      <c r="E41" s="15">
        <f t="shared" si="34"/>
        <v>37.552956291445838</v>
      </c>
      <c r="F41" s="15">
        <f t="shared" si="34"/>
        <v>50.17381572449731</v>
      </c>
      <c r="G41" s="15">
        <f t="shared" si="34"/>
        <v>53.706604444307885</v>
      </c>
      <c r="H41" s="15">
        <f t="shared" si="21"/>
        <v>184.6309657224314</v>
      </c>
      <c r="I41" s="15">
        <f t="shared" si="2"/>
        <v>5.4162095512373032E-3</v>
      </c>
    </row>
    <row r="43" spans="1:9" x14ac:dyDescent="0.2">
      <c r="A43" s="6" t="s">
        <v>11</v>
      </c>
    </row>
    <row r="45" spans="1:9" x14ac:dyDescent="0.2">
      <c r="B45" t="s">
        <v>53</v>
      </c>
      <c r="C45" t="s">
        <v>54</v>
      </c>
      <c r="D45" t="s">
        <v>55</v>
      </c>
      <c r="E45" t="s">
        <v>56</v>
      </c>
      <c r="F45" t="s">
        <v>57</v>
      </c>
      <c r="G45" t="s">
        <v>58</v>
      </c>
    </row>
    <row r="46" spans="1:9" x14ac:dyDescent="0.2">
      <c r="A46" s="6" t="s">
        <v>0</v>
      </c>
    </row>
    <row r="47" spans="1:9" x14ac:dyDescent="0.2">
      <c r="A47" t="s">
        <v>20</v>
      </c>
      <c r="B47" s="15">
        <f>'1_exp'!B5</f>
        <v>0.62079705987860523</v>
      </c>
      <c r="C47" s="15">
        <f>'1_exp'!C5</f>
        <v>0.53347184729222397</v>
      </c>
      <c r="D47" s="15">
        <f>'1_exp'!D5</f>
        <v>0.47277770210471332</v>
      </c>
      <c r="E47" s="15">
        <f>'1_exp'!E5</f>
        <v>0.63070677587225488</v>
      </c>
      <c r="F47" s="15">
        <f>'1_exp'!F5</f>
        <v>0.4356122702898978</v>
      </c>
      <c r="G47" s="15">
        <f>'1_exp'!G5</f>
        <v>0.27579763168679144</v>
      </c>
    </row>
    <row r="48" spans="1:9" x14ac:dyDescent="0.2">
      <c r="A48" t="s">
        <v>21</v>
      </c>
      <c r="B48" s="15">
        <f>'1_exp'!B6</f>
        <v>0.50979458916599452</v>
      </c>
      <c r="C48" s="15">
        <f>'1_exp'!C6</f>
        <v>0.48059289444680503</v>
      </c>
      <c r="D48" s="15">
        <f>'1_exp'!D6</f>
        <v>0.6547031072463082</v>
      </c>
      <c r="E48" s="15">
        <f>'1_exp'!E6</f>
        <v>0.46689107440232591</v>
      </c>
      <c r="F48" s="15">
        <f>'1_exp'!F6</f>
        <v>0.29819394754056511</v>
      </c>
      <c r="G48" s="15">
        <f>'1_exp'!G6</f>
        <v>0.19371601511885966</v>
      </c>
    </row>
    <row r="49" spans="1:7" x14ac:dyDescent="0.2">
      <c r="A49" t="s">
        <v>22</v>
      </c>
      <c r="B49" s="15">
        <f>'1_exp'!B7</f>
        <v>0.58469574778135336</v>
      </c>
      <c r="C49" s="15">
        <f>'1_exp'!C7</f>
        <v>0.49379163755672556</v>
      </c>
      <c r="D49" s="15">
        <f>'1_exp'!D7</f>
        <v>0.35347474162848513</v>
      </c>
      <c r="E49" s="15">
        <f>'1_exp'!E7</f>
        <v>0.65819106673957772</v>
      </c>
      <c r="F49" s="15">
        <f>'1_exp'!F7</f>
        <v>0.56189193710054075</v>
      </c>
      <c r="G49" s="15">
        <f>'1_exp'!G7</f>
        <v>0.35744423558093918</v>
      </c>
    </row>
    <row r="50" spans="1:7" x14ac:dyDescent="0.2">
      <c r="A50" t="s">
        <v>23</v>
      </c>
      <c r="B50" s="15">
        <f>'1_exp'!B8</f>
        <v>0.47427811298088118</v>
      </c>
      <c r="C50" s="15">
        <f>'1_exp'!C8</f>
        <v>0.46534043967157046</v>
      </c>
      <c r="D50" s="15">
        <f>'1_exp'!D8</f>
        <v>0.73918194468075482</v>
      </c>
      <c r="E50" s="15">
        <f>'1_exp'!E8</f>
        <v>0.42366365992615562</v>
      </c>
      <c r="F50" s="15">
        <f>'1_exp'!F8</f>
        <v>0.26835481224131519</v>
      </c>
      <c r="G50" s="15">
        <f>'1_exp'!G8</f>
        <v>0.17774198355894621</v>
      </c>
    </row>
    <row r="51" spans="1:7" x14ac:dyDescent="0.2">
      <c r="A51" t="s">
        <v>24</v>
      </c>
      <c r="B51" s="15">
        <f>'1_exp'!B9</f>
        <v>0.66952665804539391</v>
      </c>
      <c r="C51" s="15">
        <f>'1_exp'!C9</f>
        <v>0.56454387352210522</v>
      </c>
      <c r="D51" s="15">
        <f>'1_exp'!D9</f>
        <v>0.41176957857387453</v>
      </c>
      <c r="E51" s="15">
        <f>'1_exp'!E9</f>
        <v>0.73515820134456777</v>
      </c>
      <c r="F51" s="15">
        <f>'1_exp'!F9</f>
        <v>0.55353546500900908</v>
      </c>
      <c r="G51" s="15">
        <f>'1_exp'!G9</f>
        <v>0.34967411671516657</v>
      </c>
    </row>
    <row r="52" spans="1:7" x14ac:dyDescent="0.2">
      <c r="A52" t="s">
        <v>25</v>
      </c>
      <c r="B52" s="15">
        <f>'1_exp'!B10</f>
        <v>0.66457145606875667</v>
      </c>
      <c r="C52" s="15">
        <f>'1_exp'!C10</f>
        <v>0.61122166062386551</v>
      </c>
      <c r="D52" s="15">
        <f>'1_exp'!D10</f>
        <v>0.63951183353089103</v>
      </c>
      <c r="E52" s="15">
        <f>'1_exp'!E10</f>
        <v>0.61183854853454211</v>
      </c>
      <c r="F52" s="15">
        <f>'1_exp'!F10</f>
        <v>0.38991189075603028</v>
      </c>
      <c r="G52" s="15">
        <f>'1_exp'!G10</f>
        <v>0.25388206355688525</v>
      </c>
    </row>
    <row r="53" spans="1:7" x14ac:dyDescent="0.2">
      <c r="A53" t="s">
        <v>26</v>
      </c>
      <c r="B53" s="15">
        <f>'1_exp'!B11</f>
        <v>0.4440845296499189</v>
      </c>
      <c r="C53" s="15">
        <f>'1_exp'!C11</f>
        <v>0.45254875045251397</v>
      </c>
      <c r="D53" s="15">
        <f>'1_exp'!D11</f>
        <v>0.80325299365494907</v>
      </c>
      <c r="E53" s="15">
        <f>'1_exp'!E11</f>
        <v>0.38954346588764338</v>
      </c>
      <c r="F53" s="15">
        <f>'1_exp'!F11</f>
        <v>0.24718798991079841</v>
      </c>
      <c r="G53" s="15">
        <f>'1_exp'!G11</f>
        <v>0.16770920132448291</v>
      </c>
    </row>
    <row r="54" spans="1:7" x14ac:dyDescent="0.2">
      <c r="A54" t="s">
        <v>27</v>
      </c>
      <c r="B54" s="15">
        <f>'1_exp'!B12</f>
        <v>0.58776802743243728</v>
      </c>
      <c r="C54" s="15">
        <f>'1_exp'!C12</f>
        <v>0.50963419552705425</v>
      </c>
      <c r="D54" s="15">
        <f>'1_exp'!D12</f>
        <v>0.31889977796125424</v>
      </c>
      <c r="E54" s="15">
        <f>'1_exp'!E12</f>
        <v>0.68508202020255682</v>
      </c>
      <c r="F54" s="15">
        <f>'1_exp'!F12</f>
        <v>0.72828572847056228</v>
      </c>
      <c r="G54" s="15">
        <f>'1_exp'!G12</f>
        <v>0.46669804971399903</v>
      </c>
    </row>
    <row r="55" spans="1:7" x14ac:dyDescent="0.2">
      <c r="A55" t="s">
        <v>28</v>
      </c>
      <c r="B55" s="15">
        <f>'1_exp'!B13</f>
        <v>0.82639236084052958</v>
      </c>
      <c r="C55" s="15">
        <f>'1_exp'!C13</f>
        <v>0.69811463780591076</v>
      </c>
      <c r="D55" s="15">
        <f>'1_exp'!D13</f>
        <v>0.49088936303676817</v>
      </c>
      <c r="E55" s="15">
        <f>'1_exp'!E13</f>
        <v>0.85048173866686738</v>
      </c>
      <c r="F55" s="15">
        <f>'1_exp'!F13</f>
        <v>0.55262931385922853</v>
      </c>
      <c r="G55" s="15">
        <f>'1_exp'!G13</f>
        <v>0.35625255988990628</v>
      </c>
    </row>
    <row r="56" spans="1:7" x14ac:dyDescent="0.2">
      <c r="A56" t="s">
        <v>29</v>
      </c>
      <c r="B56" s="15">
        <f>'1_exp'!B14</f>
        <v>0.5846285583966494</v>
      </c>
      <c r="C56" s="15">
        <f>'1_exp'!C14</f>
        <v>0.59499642346510895</v>
      </c>
      <c r="D56" s="15">
        <f>'1_exp'!D14</f>
        <v>0.86790207125353047</v>
      </c>
      <c r="E56" s="15">
        <f>'1_exp'!E14</f>
        <v>0.51035083330173059</v>
      </c>
      <c r="F56" s="15">
        <f>'1_exp'!F14</f>
        <v>0.32481859075044356</v>
      </c>
      <c r="G56" s="15">
        <f>'1_exp'!G14</f>
        <v>0.22116887012273995</v>
      </c>
    </row>
    <row r="57" spans="1:7" x14ac:dyDescent="0.2">
      <c r="A57" t="s">
        <v>30</v>
      </c>
      <c r="B57" s="15">
        <f>'1_exp'!B15</f>
        <v>0.71655937691541016</v>
      </c>
      <c r="C57" s="15">
        <f>'1_exp'!C15</f>
        <v>0.71972212942225211</v>
      </c>
      <c r="D57" s="15">
        <f>'1_exp'!D15</f>
        <v>0.72680975545695126</v>
      </c>
      <c r="E57" s="15">
        <f>'1_exp'!E15</f>
        <v>0.62341496398907914</v>
      </c>
      <c r="F57" s="15">
        <f>'1_exp'!F15</f>
        <v>0.39790628882084328</v>
      </c>
      <c r="G57" s="15">
        <f>'1_exp'!G15</f>
        <v>0.27070956850578459</v>
      </c>
    </row>
    <row r="58" spans="1:7" x14ac:dyDescent="0.2">
      <c r="A58" t="s">
        <v>31</v>
      </c>
      <c r="B58" s="15">
        <f>'1_exp'!B16</f>
        <v>0.41199733190218329</v>
      </c>
      <c r="C58" s="15">
        <f>'1_exp'!C16</f>
        <v>0.43817869390877978</v>
      </c>
      <c r="D58" s="15">
        <f>'1_exp'!D16</f>
        <v>0.7845997744442289</v>
      </c>
      <c r="E58" s="15">
        <f>'1_exp'!E16</f>
        <v>0.35611540785125612</v>
      </c>
      <c r="F58" s="15">
        <f>'1_exp'!F16</f>
        <v>0.22927050798853033</v>
      </c>
      <c r="G58" s="15">
        <f>'1_exp'!G16</f>
        <v>0.16123175803443807</v>
      </c>
    </row>
    <row r="59" spans="1:7" x14ac:dyDescent="0.2">
      <c r="A59" t="s">
        <v>32</v>
      </c>
      <c r="B59" s="15">
        <f>'1_exp'!B17</f>
        <v>0.8375316296453813</v>
      </c>
      <c r="C59" s="15">
        <f>'1_exp'!C17</f>
        <v>0.72286221113836413</v>
      </c>
      <c r="D59" s="15">
        <f>'1_exp'!D17</f>
        <v>0.44405222190161042</v>
      </c>
      <c r="E59" s="15">
        <f>'1_exp'!E17</f>
        <v>0.97689755488805419</v>
      </c>
      <c r="F59" s="15">
        <f>'1_exp'!F17</f>
        <v>0.64382669409794058</v>
      </c>
      <c r="G59" s="15">
        <f>'1_exp'!G17</f>
        <v>0.41965413863516776</v>
      </c>
    </row>
    <row r="60" spans="1:7" x14ac:dyDescent="0.2">
      <c r="A60" t="s">
        <v>33</v>
      </c>
      <c r="B60" s="15">
        <f>'1_exp'!B18</f>
        <v>0.68684524799692837</v>
      </c>
      <c r="C60" s="15">
        <f>'1_exp'!C18</f>
        <v>0.61354967197884624</v>
      </c>
      <c r="D60" s="15">
        <f>'1_exp'!D18</f>
        <v>0.36070846397270295</v>
      </c>
      <c r="E60" s="15">
        <f>'1_exp'!E18</f>
        <v>0.79465594195051592</v>
      </c>
      <c r="F60" s="15">
        <f>'1_exp'!F18</f>
        <v>0.7891448364454825</v>
      </c>
      <c r="G60" s="15">
        <f>'1_exp'!G18</f>
        <v>0.50370909463653979</v>
      </c>
    </row>
    <row r="61" spans="1:7" x14ac:dyDescent="0.2">
      <c r="A61" t="s">
        <v>34</v>
      </c>
      <c r="B61" s="15">
        <f>'1_exp'!B19</f>
        <v>0.57683088836611263</v>
      </c>
      <c r="C61" s="15">
        <f>'1_exp'!C19</f>
        <v>0.61383818136260548</v>
      </c>
      <c r="D61" s="15">
        <f>'1_exp'!D19</f>
        <v>0.89075999920035898</v>
      </c>
      <c r="E61" s="15">
        <f>'1_exp'!E19</f>
        <v>0.49706279556108873</v>
      </c>
      <c r="F61" s="15">
        <f>'1_exp'!F19</f>
        <v>0.32167763752615913</v>
      </c>
      <c r="G61" s="15">
        <f>'1_exp'!G19</f>
        <v>0.22558596916781212</v>
      </c>
    </row>
    <row r="62" spans="1:7" x14ac:dyDescent="0.2">
      <c r="A62" t="s">
        <v>35</v>
      </c>
      <c r="B62" s="15">
        <f>'1_exp'!B20</f>
        <v>0.54604697130706925</v>
      </c>
      <c r="C62" s="15">
        <f>'1_exp'!C20</f>
        <v>0.49261884011473284</v>
      </c>
      <c r="D62" s="15">
        <f>'1_exp'!D20</f>
        <v>0.2867165936795415</v>
      </c>
      <c r="E62" s="15">
        <f>'1_exp'!E20</f>
        <v>0.63201252031380317</v>
      </c>
      <c r="F62" s="15">
        <f>'1_exp'!F20</f>
        <v>0.88801094676099568</v>
      </c>
      <c r="G62" s="15">
        <f>'1_exp'!G20</f>
        <v>0.58147891908421867</v>
      </c>
    </row>
    <row r="63" spans="1:7" x14ac:dyDescent="0.2">
      <c r="A63" t="s">
        <v>36</v>
      </c>
      <c r="B63" s="15">
        <f>'1_exp'!B21</f>
        <v>0.95924141641282012</v>
      </c>
      <c r="C63" s="15">
        <f>'1_exp'!C21</f>
        <v>0.85807645170782099</v>
      </c>
      <c r="D63" s="15">
        <f>'1_exp'!D21</f>
        <v>0.51105615612391586</v>
      </c>
      <c r="E63" s="15">
        <f>'1_exp'!E21</f>
        <v>0.85967563260161539</v>
      </c>
      <c r="F63" s="15">
        <f>'1_exp'!F21</f>
        <v>0.56930266769470594</v>
      </c>
      <c r="G63" s="15">
        <f>'1_exp'!G21</f>
        <v>0.38790691272917427</v>
      </c>
    </row>
    <row r="64" spans="1:7" x14ac:dyDescent="0.2">
      <c r="A64" t="s">
        <v>37</v>
      </c>
      <c r="B64" s="15">
        <f>'1_exp'!B22</f>
        <v>0.45124650441206532</v>
      </c>
      <c r="C64" s="15">
        <f>'1_exp'!C22</f>
        <v>0.41336052966747033</v>
      </c>
      <c r="D64" s="15">
        <f>'1_exp'!D22</f>
        <v>0.23641549996651098</v>
      </c>
      <c r="E64" s="15">
        <f>'1_exp'!E22</f>
        <v>0.5197993683867792</v>
      </c>
      <c r="F64" s="15">
        <f>'1_exp'!F22</f>
        <v>0.80261359918474706</v>
      </c>
      <c r="G64" s="15">
        <f>'1_exp'!G22</f>
        <v>0.66079037579706856</v>
      </c>
    </row>
    <row r="65" spans="1:7" x14ac:dyDescent="0.2">
      <c r="A65" t="s">
        <v>38</v>
      </c>
      <c r="B65" s="15">
        <f>'1_exp'!B23</f>
        <v>0.52102750169768863</v>
      </c>
      <c r="C65" s="15">
        <f>'1_exp'!C23</f>
        <v>0.56988771690912032</v>
      </c>
      <c r="D65" s="15">
        <f>'1_exp'!D23</f>
        <v>0.84838236511884457</v>
      </c>
      <c r="E65" s="15">
        <f>'1_exp'!E23</f>
        <v>0.44724656423616288</v>
      </c>
      <c r="F65" s="15">
        <f>'1_exp'!F23</f>
        <v>0.29402162119248981</v>
      </c>
      <c r="G65" s="15">
        <f>'1_exp'!G23</f>
        <v>0.21141635545194007</v>
      </c>
    </row>
    <row r="66" spans="1:7" x14ac:dyDescent="0.2">
      <c r="A66" t="s">
        <v>39</v>
      </c>
      <c r="B66" s="15">
        <f>'1_exp'!B24</f>
        <v>0.7820968894403596</v>
      </c>
      <c r="C66" s="15">
        <f>'1_exp'!C24</f>
        <v>0.87367566383051087</v>
      </c>
      <c r="D66" s="15">
        <f>'1_exp'!D24</f>
        <v>0.62806479347381761</v>
      </c>
      <c r="E66" s="15">
        <f>'1_exp'!E24</f>
        <v>0.67166091385385096</v>
      </c>
      <c r="F66" s="15">
        <f>'1_exp'!F24</f>
        <v>0.45129483653245439</v>
      </c>
      <c r="G66" s="15">
        <f>'1_exp'!G24</f>
        <v>0.32121358763874125</v>
      </c>
    </row>
    <row r="67" spans="1:7" x14ac:dyDescent="0.2">
      <c r="A67" t="s">
        <v>40</v>
      </c>
      <c r="B67" s="15">
        <f>'1_exp'!B25</f>
        <v>0.66555017261669525</v>
      </c>
      <c r="C67" s="15">
        <f>'1_exp'!C25</f>
        <v>0.76257007066335547</v>
      </c>
      <c r="D67" s="15">
        <f>'1_exp'!D25</f>
        <v>0.66689300413948405</v>
      </c>
      <c r="E67" s="15">
        <f>'1_exp'!E25</f>
        <v>0.57243131310047324</v>
      </c>
      <c r="F67" s="15">
        <f>'1_exp'!F25</f>
        <v>0.39299085825567476</v>
      </c>
      <c r="G67" s="15">
        <f>'1_exp'!G25</f>
        <v>0.28941005923331936</v>
      </c>
    </row>
    <row r="68" spans="1:7" x14ac:dyDescent="0.2">
      <c r="A68" t="s">
        <v>41</v>
      </c>
      <c r="B68" s="15">
        <f>'1_exp'!B26</f>
        <v>0.78532105508879402</v>
      </c>
      <c r="C68" s="15">
        <f>'1_exp'!C26</f>
        <v>0.83336439501590298</v>
      </c>
      <c r="D68" s="15">
        <f>'1_exp'!D26</f>
        <v>0.45827867357441621</v>
      </c>
      <c r="E68" s="15">
        <f>'1_exp'!E26</f>
        <v>0.7541795607600722</v>
      </c>
      <c r="F68" s="15">
        <f>'1_exp'!F26</f>
        <v>0.59702665127678189</v>
      </c>
      <c r="G68" s="15">
        <f>'1_exp'!G26</f>
        <v>0.44005619286130015</v>
      </c>
    </row>
    <row r="69" spans="1:7" x14ac:dyDescent="0.2">
      <c r="A69" t="s">
        <v>42</v>
      </c>
      <c r="B69" s="15">
        <f>'1_exp'!B27</f>
        <v>0.78164752521132408</v>
      </c>
      <c r="C69" s="15">
        <f>'1_exp'!C27</f>
        <v>0.92577739940855408</v>
      </c>
      <c r="D69" s="15">
        <f>'1_exp'!D27</f>
        <v>0.56281810644414509</v>
      </c>
      <c r="E69" s="15">
        <f>'1_exp'!E27</f>
        <v>0.6848538202315787</v>
      </c>
      <c r="F69" s="15">
        <f>'1_exp'!F27</f>
        <v>0.48511382913270013</v>
      </c>
      <c r="G69" s="15">
        <f>'1_exp'!G27</f>
        <v>0.35518780780130416</v>
      </c>
    </row>
    <row r="70" spans="1:7" x14ac:dyDescent="0.2">
      <c r="A70" t="s">
        <v>43</v>
      </c>
      <c r="B70" s="15">
        <f>'1_exp'!B28</f>
        <v>0.59000381898495402</v>
      </c>
      <c r="C70" s="15">
        <f>'1_exp'!C28</f>
        <v>0.56818759879294067</v>
      </c>
      <c r="D70" s="15">
        <f>'1_exp'!D28</f>
        <v>0.31451651678212539</v>
      </c>
      <c r="E70" s="15">
        <f>'1_exp'!E28</f>
        <v>0.65175233428693269</v>
      </c>
      <c r="F70" s="15">
        <f>'1_exp'!F28</f>
        <v>0.84816358606862441</v>
      </c>
      <c r="G70" s="15">
        <f>'1_exp'!G28</f>
        <v>0.63454225118860097</v>
      </c>
    </row>
    <row r="71" spans="1:7" x14ac:dyDescent="0.2">
      <c r="A71" t="s">
        <v>44</v>
      </c>
      <c r="B71" s="15">
        <f>'1_exp'!B29</f>
        <v>0.39301946470194749</v>
      </c>
      <c r="C71" s="15">
        <f>'1_exp'!C29</f>
        <v>0.37113855509313631</v>
      </c>
      <c r="D71" s="15">
        <f>'1_exp'!D29</f>
        <v>0.20684208899550829</v>
      </c>
      <c r="E71" s="15">
        <f>'1_exp'!E29</f>
        <v>0.44594886361724678</v>
      </c>
      <c r="F71" s="15">
        <f>'1_exp'!F29</f>
        <v>0.70398985113848156</v>
      </c>
      <c r="G71" s="15">
        <f>'1_exp'!G29</f>
        <v>0.79909363489718088</v>
      </c>
    </row>
    <row r="72" spans="1:7" x14ac:dyDescent="0.2">
      <c r="A72" t="s">
        <v>45</v>
      </c>
      <c r="B72" s="15">
        <f>'1_exp'!B30</f>
        <v>0.42753174649989278</v>
      </c>
      <c r="C72" s="15">
        <f>'1_exp'!C30</f>
        <v>0.41743103144372334</v>
      </c>
      <c r="D72" s="15">
        <f>'1_exp'!D30</f>
        <v>0.22973170302383261</v>
      </c>
      <c r="E72" s="15">
        <f>'1_exp'!E30</f>
        <v>0.47348937045027656</v>
      </c>
      <c r="F72" s="15">
        <f>'1_exp'!F30</f>
        <v>0.7144025162686084</v>
      </c>
      <c r="G72" s="15">
        <f>'1_exp'!G30</f>
        <v>0.87593549642610691</v>
      </c>
    </row>
    <row r="73" spans="1:7" x14ac:dyDescent="0.2">
      <c r="A73" t="s">
        <v>46</v>
      </c>
      <c r="B73" s="15">
        <f>'1_exp'!B31</f>
        <v>0.36080327105810128</v>
      </c>
      <c r="C73" s="15">
        <f>'1_exp'!C31</f>
        <v>0.35052935235852278</v>
      </c>
      <c r="D73" s="15">
        <f>'1_exp'!D31</f>
        <v>0.19301952552789164</v>
      </c>
      <c r="E73" s="15">
        <f>'1_exp'!E31</f>
        <v>0.40235934846635785</v>
      </c>
      <c r="F73" s="15">
        <f>'1_exp'!F31</f>
        <v>0.62280120241487302</v>
      </c>
      <c r="G73" s="15">
        <f>'1_exp'!G31</f>
        <v>0.93158927956949522</v>
      </c>
    </row>
    <row r="74" spans="1:7" x14ac:dyDescent="0.2">
      <c r="A74" t="s">
        <v>47</v>
      </c>
      <c r="B74" s="15">
        <f>'1_exp'!B32</f>
        <v>0.53939649526282896</v>
      </c>
      <c r="C74" s="15">
        <f>'1_exp'!C32</f>
        <v>0.55054014940025364</v>
      </c>
      <c r="D74" s="15">
        <f>'1_exp'!D32</f>
        <v>0.3033555545936365</v>
      </c>
      <c r="E74" s="15">
        <f>'1_exp'!E32</f>
        <v>0.5706737650419883</v>
      </c>
      <c r="F74" s="15">
        <f>'1_exp'!F32</f>
        <v>0.69885528039867639</v>
      </c>
      <c r="G74" s="15">
        <f>'1_exp'!G32</f>
        <v>0.65242346116031047</v>
      </c>
    </row>
    <row r="75" spans="1:7" x14ac:dyDescent="0.2">
      <c r="A75" t="s">
        <v>48</v>
      </c>
      <c r="B75" s="15">
        <f>'1_exp'!B33</f>
        <v>0.62075758285322569</v>
      </c>
      <c r="C75" s="15">
        <f>'1_exp'!C33</f>
        <v>0.7002160249352386</v>
      </c>
      <c r="D75" s="15">
        <f>'1_exp'!D33</f>
        <v>0.41133924735227845</v>
      </c>
      <c r="E75" s="15">
        <f>'1_exp'!E33</f>
        <v>0.59155606296672925</v>
      </c>
      <c r="F75" s="15">
        <f>'1_exp'!F33</f>
        <v>0.52970776711999867</v>
      </c>
      <c r="G75" s="15">
        <f>'1_exp'!G33</f>
        <v>0.44780022799173336</v>
      </c>
    </row>
    <row r="76" spans="1:7" x14ac:dyDescent="0.2">
      <c r="A76" t="s">
        <v>49</v>
      </c>
      <c r="B76" s="15">
        <f>'1_exp'!B34</f>
        <v>0.4536796179457015</v>
      </c>
      <c r="C76" s="15">
        <f>'1_exp'!C34</f>
        <v>0.45406920069220252</v>
      </c>
      <c r="D76" s="15">
        <f>'1_exp'!D34</f>
        <v>0.24966169794612267</v>
      </c>
      <c r="E76" s="15">
        <f>'1_exp'!E34</f>
        <v>0.4920048009425026</v>
      </c>
      <c r="F76" s="15">
        <f>'1_exp'!F34</f>
        <v>0.69186844901084898</v>
      </c>
      <c r="G76" s="15">
        <f>'1_exp'!G34</f>
        <v>0.79595326188368143</v>
      </c>
    </row>
    <row r="77" spans="1:7" x14ac:dyDescent="0.2">
      <c r="A77" t="s">
        <v>50</v>
      </c>
      <c r="B77" s="15">
        <f>'1_exp'!B35</f>
        <v>0.48251956683712927</v>
      </c>
      <c r="C77" s="15">
        <f>'1_exp'!C35</f>
        <v>0.5148344256259838</v>
      </c>
      <c r="D77" s="15">
        <f>'1_exp'!D35</f>
        <v>0.29109042447634237</v>
      </c>
      <c r="E77" s="15">
        <f>'1_exp'!E35</f>
        <v>0.49347329136335472</v>
      </c>
      <c r="F77" s="15">
        <f>'1_exp'!F35</f>
        <v>0.57453004406570041</v>
      </c>
      <c r="G77" s="15">
        <f>'1_exp'!G35</f>
        <v>0.60076261005714582</v>
      </c>
    </row>
    <row r="78" spans="1:7" x14ac:dyDescent="0.2">
      <c r="A78" t="s">
        <v>51</v>
      </c>
      <c r="B78" s="15">
        <f>'1_exp'!B36</f>
        <v>0.39342583177806872</v>
      </c>
      <c r="C78" s="15">
        <f>'1_exp'!C36</f>
        <v>0.41663062029133491</v>
      </c>
      <c r="D78" s="15">
        <f>'1_exp'!D36</f>
        <v>0.23569256187124596</v>
      </c>
      <c r="E78" s="15">
        <f>'1_exp'!E36</f>
        <v>0.40818430751571566</v>
      </c>
      <c r="F78" s="15">
        <f>'1_exp'!F36</f>
        <v>0.51886055557908284</v>
      </c>
      <c r="G78" s="15">
        <f>'1_exp'!G36</f>
        <v>0.64551207264793131</v>
      </c>
    </row>
  </sheetData>
  <phoneticPr fontId="7" type="noConversion"/>
  <pageMargins left="0.75" right="0.75" top="1" bottom="1" header="0.5" footer="0.5"/>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workbookViewId="0">
      <selection activeCell="N4" sqref="N1:N4"/>
    </sheetView>
  </sheetViews>
  <sheetFormatPr defaultRowHeight="12.75" x14ac:dyDescent="0.2"/>
  <cols>
    <col min="1" max="1" width="15.85546875" style="6" customWidth="1"/>
    <col min="2" max="2" width="10.28515625" customWidth="1"/>
    <col min="3" max="3" width="7.42578125" customWidth="1"/>
    <col min="4" max="4" width="22.7109375" customWidth="1"/>
    <col min="5" max="5" width="23.28515625" bestFit="1" customWidth="1"/>
    <col min="6" max="6" width="22.7109375" bestFit="1" customWidth="1"/>
    <col min="7" max="7" width="30.28515625" bestFit="1" customWidth="1"/>
    <col min="8" max="8" width="26" bestFit="1" customWidth="1"/>
    <col min="9" max="9" width="19.28515625" bestFit="1" customWidth="1"/>
  </cols>
  <sheetData>
    <row r="1" spans="1:14" ht="24" customHeight="1" x14ac:dyDescent="0.25">
      <c r="D1" s="4" t="s">
        <v>65</v>
      </c>
      <c r="N1" s="6" t="s">
        <v>67</v>
      </c>
    </row>
    <row r="2" spans="1:14" ht="18.75" x14ac:dyDescent="0.3">
      <c r="C2" s="2" t="s">
        <v>1</v>
      </c>
      <c r="H2" s="2"/>
      <c r="N2" s="15" t="s">
        <v>68</v>
      </c>
    </row>
    <row r="3" spans="1:14" ht="20.25" x14ac:dyDescent="0.3">
      <c r="D3" s="8" t="s">
        <v>4</v>
      </c>
      <c r="E3" s="17">
        <f>'1_exp'!C1</f>
        <v>0.2</v>
      </c>
      <c r="N3" s="13" t="s">
        <v>69</v>
      </c>
    </row>
    <row r="4" spans="1:14" ht="18.75" x14ac:dyDescent="0.3">
      <c r="E4" s="3" t="s">
        <v>3</v>
      </c>
      <c r="N4" s="14" t="s">
        <v>70</v>
      </c>
    </row>
    <row r="5" spans="1:14" s="6" customFormat="1" x14ac:dyDescent="0.2">
      <c r="A5" s="5"/>
      <c r="B5" s="5"/>
      <c r="C5" s="5"/>
      <c r="D5" t="s">
        <v>53</v>
      </c>
      <c r="E5" t="s">
        <v>54</v>
      </c>
      <c r="F5" t="s">
        <v>55</v>
      </c>
      <c r="G5" t="s">
        <v>56</v>
      </c>
      <c r="H5" t="s">
        <v>57</v>
      </c>
      <c r="I5" t="s">
        <v>58</v>
      </c>
    </row>
    <row r="6" spans="1:14" x14ac:dyDescent="0.2">
      <c r="D6" t="s">
        <v>59</v>
      </c>
      <c r="E6" t="s">
        <v>60</v>
      </c>
      <c r="F6" t="s">
        <v>61</v>
      </c>
      <c r="G6" t="s">
        <v>62</v>
      </c>
      <c r="H6" t="s">
        <v>63</v>
      </c>
      <c r="I6" t="s">
        <v>64</v>
      </c>
    </row>
    <row r="7" spans="1:14" ht="15" x14ac:dyDescent="0.2">
      <c r="C7" s="9" t="s">
        <v>6</v>
      </c>
      <c r="D7" s="13">
        <v>95.3</v>
      </c>
      <c r="E7" s="13">
        <v>100</v>
      </c>
      <c r="F7" s="13">
        <v>75.3</v>
      </c>
      <c r="G7" s="13">
        <v>92</v>
      </c>
      <c r="H7" s="13">
        <v>96.7</v>
      </c>
      <c r="I7" s="13">
        <v>83.2</v>
      </c>
    </row>
    <row r="8" spans="1:14" ht="18.75" x14ac:dyDescent="0.3">
      <c r="A8" s="3" t="s">
        <v>0</v>
      </c>
    </row>
    <row r="9" spans="1:14" ht="15.75" x14ac:dyDescent="0.25">
      <c r="A9" s="7" t="s">
        <v>52</v>
      </c>
      <c r="B9" s="7" t="s">
        <v>2</v>
      </c>
      <c r="J9" t="s">
        <v>12</v>
      </c>
      <c r="K9" t="s">
        <v>14</v>
      </c>
    </row>
    <row r="10" spans="1:14" x14ac:dyDescent="0.2">
      <c r="A10" t="s">
        <v>20</v>
      </c>
      <c r="B10" s="13">
        <v>8453</v>
      </c>
      <c r="D10" s="18">
        <f>$B10*'2_Ai'!$I10*('3_output'!D$7)*'1_exp'!B5</f>
        <v>2014.4203807737665</v>
      </c>
      <c r="E10" s="18">
        <f>$B10*'2_Ai'!$I10*('3_output'!E$7)*'1_exp'!C5</f>
        <v>1816.4316484283713</v>
      </c>
      <c r="F10" s="18">
        <f>$B10*'2_Ai'!$I10*('3_output'!F$7)*'1_exp'!D5</f>
        <v>1212.1587933932383</v>
      </c>
      <c r="G10" s="18">
        <f>$B10*'2_Ai'!$I10*('3_output'!G$7)*'1_exp'!E5</f>
        <v>1975.7085477641467</v>
      </c>
      <c r="H10" s="18">
        <f>$B10*'2_Ai'!$I10*('3_output'!H$7)*'1_exp'!F5</f>
        <v>1434.2806296404785</v>
      </c>
      <c r="I10" s="18">
        <f>$B10*'2_Ai'!$I10*('3_output'!I$7)*'1_exp'!G5</f>
        <v>781.30645697205148</v>
      </c>
      <c r="J10" s="18">
        <f t="shared" ref="J10:J27" si="0">SUM(D10:H10)</f>
        <v>8453</v>
      </c>
      <c r="K10" s="18">
        <f t="shared" ref="K10:K41" si="1">J10-B10</f>
        <v>0</v>
      </c>
    </row>
    <row r="11" spans="1:14" x14ac:dyDescent="0.2">
      <c r="A11" t="s">
        <v>21</v>
      </c>
      <c r="B11" s="13">
        <v>7878</v>
      </c>
      <c r="D11" s="18">
        <f>$B11*'2_Ai'!$I11*('3_output'!D$7)*'1_exp'!B6</f>
        <v>1757.8566242813915</v>
      </c>
      <c r="E11" s="18">
        <f>$B11*'2_Ai'!$I11*('3_output'!E$7)*'1_exp'!C6</f>
        <v>1738.8922547799391</v>
      </c>
      <c r="F11" s="18">
        <f>$B11*'2_Ai'!$I11*('3_output'!F$7)*'1_exp'!D6</f>
        <v>1783.7529563396893</v>
      </c>
      <c r="G11" s="18">
        <f>$B11*'2_Ai'!$I11*('3_output'!G$7)*'1_exp'!E6</f>
        <v>1554.1707334552275</v>
      </c>
      <c r="H11" s="18">
        <f>$B11*'2_Ai'!$I11*('3_output'!H$7)*'1_exp'!F6</f>
        <v>1043.3274311437535</v>
      </c>
      <c r="I11" s="18">
        <f>$B11*'2_Ai'!$I11*('3_output'!I$7)*'1_exp'!G6</f>
        <v>583.1552376203108</v>
      </c>
      <c r="J11" s="18">
        <f t="shared" si="0"/>
        <v>7878.0000000000009</v>
      </c>
      <c r="K11" s="18">
        <f t="shared" si="1"/>
        <v>0</v>
      </c>
    </row>
    <row r="12" spans="1:14" x14ac:dyDescent="0.2">
      <c r="A12" t="s">
        <v>22</v>
      </c>
      <c r="B12" s="13">
        <v>6655</v>
      </c>
      <c r="D12" s="18">
        <f>$B12*'2_Ai'!$I12*('3_output'!D$7)*'1_exp'!B7</f>
        <v>1503.7219177394018</v>
      </c>
      <c r="E12" s="18">
        <f>$B12*'2_Ai'!$I12*('3_output'!E$7)*'1_exp'!C7</f>
        <v>1332.5650686232475</v>
      </c>
      <c r="F12" s="18">
        <f>$B12*'2_Ai'!$I12*('3_output'!F$7)*'1_exp'!D7</f>
        <v>718.28708164447028</v>
      </c>
      <c r="G12" s="18">
        <f>$B12*'2_Ai'!$I12*('3_output'!G$7)*'1_exp'!E7</f>
        <v>1634.1221047976426</v>
      </c>
      <c r="H12" s="18">
        <f>$B12*'2_Ai'!$I12*('3_output'!H$7)*'1_exp'!F7</f>
        <v>1466.3038271952389</v>
      </c>
      <c r="I12" s="18">
        <f>$B12*'2_Ai'!$I12*('3_output'!I$7)*'1_exp'!G7</f>
        <v>802.55779601229472</v>
      </c>
      <c r="J12" s="18">
        <f t="shared" si="0"/>
        <v>6655.0000000000009</v>
      </c>
      <c r="K12" s="18">
        <f t="shared" si="1"/>
        <v>0</v>
      </c>
    </row>
    <row r="13" spans="1:14" x14ac:dyDescent="0.2">
      <c r="A13" t="s">
        <v>23</v>
      </c>
      <c r="B13" s="13">
        <v>6168</v>
      </c>
      <c r="D13" s="18">
        <f>$B13*'2_Ai'!$I13*('3_output'!D$7)*'1_exp'!B8</f>
        <v>1313.0437805247407</v>
      </c>
      <c r="E13" s="18">
        <f>$B13*'2_Ai'!$I13*('3_output'!E$7)*'1_exp'!C8</f>
        <v>1351.8360346765332</v>
      </c>
      <c r="F13" s="18">
        <f>$B13*'2_Ai'!$I13*('3_output'!F$7)*'1_exp'!D8</f>
        <v>1616.9610160022905</v>
      </c>
      <c r="G13" s="18">
        <f>$B13*'2_Ai'!$I13*('3_output'!G$7)*'1_exp'!E8</f>
        <v>1132.3019728895972</v>
      </c>
      <c r="H13" s="18">
        <f>$B13*'2_Ai'!$I13*('3_output'!H$7)*'1_exp'!F8</f>
        <v>753.85719590683789</v>
      </c>
      <c r="I13" s="18">
        <f>$B13*'2_Ai'!$I13*('3_output'!I$7)*'1_exp'!G8</f>
        <v>429.60227425104893</v>
      </c>
      <c r="J13" s="18">
        <f t="shared" si="0"/>
        <v>6167.9999999999991</v>
      </c>
      <c r="K13" s="18">
        <f t="shared" si="1"/>
        <v>0</v>
      </c>
    </row>
    <row r="14" spans="1:14" x14ac:dyDescent="0.2">
      <c r="A14" t="s">
        <v>24</v>
      </c>
      <c r="B14" s="13">
        <v>7009</v>
      </c>
      <c r="D14" s="18">
        <f>$B14*'2_Ai'!$I14*('3_output'!D$7)*'1_exp'!B9</f>
        <v>1641.5917248621843</v>
      </c>
      <c r="E14" s="18">
        <f>$B14*'2_Ai'!$I14*('3_output'!E$7)*'1_exp'!C9</f>
        <v>1452.4529689389983</v>
      </c>
      <c r="F14" s="18">
        <f>$B14*'2_Ai'!$I14*('3_output'!F$7)*'1_exp'!D9</f>
        <v>797.72575551988416</v>
      </c>
      <c r="G14" s="18">
        <f>$B14*'2_Ai'!$I14*('3_output'!G$7)*'1_exp'!E9</f>
        <v>1740.0952189585396</v>
      </c>
      <c r="H14" s="18">
        <f>$B14*'2_Ai'!$I14*('3_output'!H$7)*'1_exp'!F9</f>
        <v>1377.1343317203944</v>
      </c>
      <c r="I14" s="18">
        <f>$B14*'2_Ai'!$I14*('3_output'!I$7)*'1_exp'!G9</f>
        <v>748.49894524308706</v>
      </c>
      <c r="J14" s="18">
        <f t="shared" si="0"/>
        <v>7009.0000000000009</v>
      </c>
      <c r="K14" s="18">
        <f t="shared" si="1"/>
        <v>0</v>
      </c>
    </row>
    <row r="15" spans="1:14" x14ac:dyDescent="0.2">
      <c r="A15" t="s">
        <v>25</v>
      </c>
      <c r="B15" s="13">
        <v>6079</v>
      </c>
      <c r="D15" s="18">
        <f>$B15*'2_Ai'!$I15*('3_output'!D$7)*'1_exp'!B10</f>
        <v>1444.1055522765848</v>
      </c>
      <c r="E15" s="18">
        <f>$B15*'2_Ai'!$I15*('3_output'!E$7)*'1_exp'!C10</f>
        <v>1393.6800700871347</v>
      </c>
      <c r="F15" s="18">
        <f>$B15*'2_Ai'!$I15*('3_output'!F$7)*'1_exp'!D10</f>
        <v>1098.0140931827918</v>
      </c>
      <c r="G15" s="18">
        <f>$B15*'2_Ai'!$I15*('3_output'!G$7)*'1_exp'!E10</f>
        <v>1283.4797364782887</v>
      </c>
      <c r="H15" s="18">
        <f>$B15*'2_Ai'!$I15*('3_output'!H$7)*'1_exp'!F10</f>
        <v>859.72054797520002</v>
      </c>
      <c r="I15" s="18">
        <f>$B15*'2_Ai'!$I15*('3_output'!I$7)*'1_exp'!G10</f>
        <v>481.63684073827295</v>
      </c>
      <c r="J15" s="18">
        <f t="shared" si="0"/>
        <v>6079</v>
      </c>
      <c r="K15" s="18">
        <f t="shared" si="1"/>
        <v>0</v>
      </c>
    </row>
    <row r="16" spans="1:14" x14ac:dyDescent="0.2">
      <c r="A16" t="s">
        <v>26</v>
      </c>
      <c r="B16" s="13">
        <v>7325</v>
      </c>
      <c r="D16" s="18">
        <f>$B16*'2_Ai'!$I16*('3_output'!D$7)*'1_exp'!B11</f>
        <v>1491.8189487015552</v>
      </c>
      <c r="E16" s="18">
        <f>$B16*'2_Ai'!$I16*('3_output'!E$7)*'1_exp'!C11</f>
        <v>1595.2286631346647</v>
      </c>
      <c r="F16" s="18">
        <f>$B16*'2_Ai'!$I16*('3_output'!F$7)*'1_exp'!D11</f>
        <v>2132.0869078816559</v>
      </c>
      <c r="G16" s="18">
        <f>$B16*'2_Ai'!$I16*('3_output'!G$7)*'1_exp'!E11</f>
        <v>1263.2849600478887</v>
      </c>
      <c r="H16" s="18">
        <f>$B16*'2_Ai'!$I16*('3_output'!H$7)*'1_exp'!F11</f>
        <v>842.58052023423556</v>
      </c>
      <c r="I16" s="18">
        <f>$B16*'2_Ai'!$I16*('3_output'!I$7)*'1_exp'!G11</f>
        <v>491.85579365227227</v>
      </c>
      <c r="J16" s="18">
        <f t="shared" si="0"/>
        <v>7325</v>
      </c>
      <c r="K16" s="18">
        <f t="shared" si="1"/>
        <v>0</v>
      </c>
    </row>
    <row r="17" spans="1:11" x14ac:dyDescent="0.2">
      <c r="A17" t="s">
        <v>27</v>
      </c>
      <c r="B17" s="13">
        <v>5941</v>
      </c>
      <c r="D17" s="18">
        <f>$B17*'2_Ai'!$I17*('3_output'!D$7)*'1_exp'!B12</f>
        <v>1258.4190443097482</v>
      </c>
      <c r="E17" s="18">
        <f>$B17*'2_Ai'!$I17*('3_output'!E$7)*'1_exp'!C12</f>
        <v>1144.9459464191873</v>
      </c>
      <c r="F17" s="18">
        <f>$B17*'2_Ai'!$I17*('3_output'!F$7)*'1_exp'!D12</f>
        <v>539.48033217820966</v>
      </c>
      <c r="G17" s="18">
        <f>$B17*'2_Ai'!$I17*('3_output'!G$7)*'1_exp'!E12</f>
        <v>1415.9790252882083</v>
      </c>
      <c r="H17" s="18">
        <f>$B17*'2_Ai'!$I17*('3_output'!H$7)*'1_exp'!F12</f>
        <v>1582.1756518046466</v>
      </c>
      <c r="I17" s="18">
        <f>$B17*'2_Ai'!$I17*('3_output'!I$7)*'1_exp'!G12</f>
        <v>872.33989666794923</v>
      </c>
      <c r="J17" s="18">
        <f t="shared" si="0"/>
        <v>5941</v>
      </c>
      <c r="K17" s="18">
        <f t="shared" si="1"/>
        <v>0</v>
      </c>
    </row>
    <row r="18" spans="1:11" x14ac:dyDescent="0.2">
      <c r="A18" t="s">
        <v>28</v>
      </c>
      <c r="B18" s="13">
        <v>6897</v>
      </c>
      <c r="D18" s="18">
        <f>$B18*'2_Ai'!$I18*('3_output'!D$7)*'1_exp'!B13</f>
        <v>1712.3273805121196</v>
      </c>
      <c r="E18" s="18">
        <f>$B18*'2_Ai'!$I18*('3_output'!E$7)*'1_exp'!C13</f>
        <v>1517.8692082065538</v>
      </c>
      <c r="F18" s="18">
        <f>$B18*'2_Ai'!$I18*('3_output'!F$7)*'1_exp'!D13</f>
        <v>803.68563235109355</v>
      </c>
      <c r="G18" s="18">
        <f>$B18*'2_Ai'!$I18*('3_output'!G$7)*'1_exp'!E13</f>
        <v>1701.2197932647373</v>
      </c>
      <c r="H18" s="18">
        <f>$B18*'2_Ai'!$I18*('3_output'!H$7)*'1_exp'!F13</f>
        <v>1161.8979856654937</v>
      </c>
      <c r="I18" s="18">
        <f>$B18*'2_Ai'!$I18*('3_output'!I$7)*'1_exp'!G13</f>
        <v>644.44955276593623</v>
      </c>
      <c r="J18" s="18">
        <f t="shared" si="0"/>
        <v>6896.9999999999982</v>
      </c>
      <c r="K18" s="18">
        <f t="shared" si="1"/>
        <v>0</v>
      </c>
    </row>
    <row r="19" spans="1:11" x14ac:dyDescent="0.2">
      <c r="A19" t="s">
        <v>29</v>
      </c>
      <c r="B19" s="13">
        <v>6612</v>
      </c>
      <c r="D19" s="18">
        <f>$B19*'2_Ai'!$I19*('3_output'!D$7)*'1_exp'!B14</f>
        <v>1422.7329615671431</v>
      </c>
      <c r="E19" s="18">
        <f>$B19*'2_Ai'!$I19*('3_output'!E$7)*'1_exp'!C14</f>
        <v>1519.3744588763655</v>
      </c>
      <c r="F19" s="18">
        <f>$B19*'2_Ai'!$I19*('3_output'!F$7)*'1_exp'!D14</f>
        <v>1668.8456358077847</v>
      </c>
      <c r="G19" s="18">
        <f>$B19*'2_Ai'!$I19*('3_output'!G$7)*'1_exp'!E14</f>
        <v>1198.9667019098622</v>
      </c>
      <c r="H19" s="18">
        <f>$B19*'2_Ai'!$I19*('3_output'!H$7)*'1_exp'!F14</f>
        <v>802.08024183884481</v>
      </c>
      <c r="I19" s="18">
        <f>$B19*'2_Ai'!$I19*('3_output'!I$7)*'1_exp'!G14</f>
        <v>469.89171951289927</v>
      </c>
      <c r="J19" s="18">
        <f t="shared" si="0"/>
        <v>6612.0000000000009</v>
      </c>
      <c r="K19" s="18">
        <f t="shared" si="1"/>
        <v>0</v>
      </c>
    </row>
    <row r="20" spans="1:11" x14ac:dyDescent="0.2">
      <c r="A20" t="s">
        <v>30</v>
      </c>
      <c r="B20" s="13">
        <v>7813</v>
      </c>
      <c r="D20" s="18">
        <f>$B20*'2_Ai'!$I20*('3_output'!D$7)*'1_exp'!B15</f>
        <v>1834.5832641053464</v>
      </c>
      <c r="E20" s="18">
        <f>$B20*'2_Ai'!$I20*('3_output'!E$7)*'1_exp'!C15</f>
        <v>1933.5579797517898</v>
      </c>
      <c r="F20" s="18">
        <f>$B20*'2_Ai'!$I20*('3_output'!F$7)*'1_exp'!D15</f>
        <v>1470.3071435022694</v>
      </c>
      <c r="G20" s="18">
        <f>$B20*'2_Ai'!$I20*('3_output'!G$7)*'1_exp'!E15</f>
        <v>1540.8394638949824</v>
      </c>
      <c r="H20" s="18">
        <f>$B20*'2_Ai'!$I20*('3_output'!H$7)*'1_exp'!F15</f>
        <v>1033.7121487456127</v>
      </c>
      <c r="I20" s="18">
        <f>$B20*'2_Ai'!$I20*('3_output'!I$7)*'1_exp'!G15</f>
        <v>605.08902531224453</v>
      </c>
      <c r="J20" s="18">
        <f t="shared" si="0"/>
        <v>7813</v>
      </c>
      <c r="K20" s="18">
        <f t="shared" si="1"/>
        <v>0</v>
      </c>
    </row>
    <row r="21" spans="1:11" x14ac:dyDescent="0.2">
      <c r="A21" t="s">
        <v>31</v>
      </c>
      <c r="B21" s="13">
        <v>7165</v>
      </c>
      <c r="D21" s="18">
        <f>$B21*'2_Ai'!$I21*('3_output'!D$7)*'1_exp'!B16</f>
        <v>1427.3440032988199</v>
      </c>
      <c r="E21" s="18">
        <f>$B21*'2_Ai'!$I21*('3_output'!E$7)*'1_exp'!C16</f>
        <v>1592.9150190624282</v>
      </c>
      <c r="F21" s="18">
        <f>$B21*'2_Ai'!$I21*('3_output'!F$7)*'1_exp'!D16</f>
        <v>2147.7538476318946</v>
      </c>
      <c r="G21" s="18">
        <f>$B21*'2_Ai'!$I21*('3_output'!G$7)*'1_exp'!E16</f>
        <v>1191.0224353801848</v>
      </c>
      <c r="H21" s="18">
        <f>$B21*'2_Ai'!$I21*('3_output'!H$7)*'1_exp'!F16</f>
        <v>805.96469462667119</v>
      </c>
      <c r="I21" s="18">
        <f>$B21*'2_Ai'!$I21*('3_output'!I$7)*'1_exp'!G16</f>
        <v>487.65790248198033</v>
      </c>
      <c r="J21" s="18">
        <f t="shared" si="0"/>
        <v>7164.9999999999991</v>
      </c>
      <c r="K21" s="18">
        <f t="shared" si="1"/>
        <v>0</v>
      </c>
    </row>
    <row r="22" spans="1:11" x14ac:dyDescent="0.2">
      <c r="A22" t="s">
        <v>32</v>
      </c>
      <c r="B22" s="13">
        <v>7934</v>
      </c>
      <c r="D22" s="18">
        <f>$B22*'2_Ai'!$I22*('3_output'!D$7)*'1_exp'!B17</f>
        <v>1875.3844893357589</v>
      </c>
      <c r="E22" s="18">
        <f>$B22*'2_Ai'!$I22*('3_output'!E$7)*'1_exp'!C17</f>
        <v>1698.4459223529775</v>
      </c>
      <c r="F22" s="18">
        <f>$B22*'2_Ai'!$I22*('3_output'!F$7)*'1_exp'!D17</f>
        <v>785.64296418660649</v>
      </c>
      <c r="G22" s="18">
        <f>$B22*'2_Ai'!$I22*('3_output'!G$7)*'1_exp'!E17</f>
        <v>2111.7040448965022</v>
      </c>
      <c r="H22" s="18">
        <f>$B22*'2_Ai'!$I22*('3_output'!H$7)*'1_exp'!F17</f>
        <v>1462.8225792281532</v>
      </c>
      <c r="I22" s="18">
        <f>$B22*'2_Ai'!$I22*('3_output'!I$7)*'1_exp'!G17</f>
        <v>820.37239580543223</v>
      </c>
      <c r="J22" s="18">
        <f t="shared" si="0"/>
        <v>7933.9999999999982</v>
      </c>
      <c r="K22" s="18">
        <f t="shared" si="1"/>
        <v>0</v>
      </c>
    </row>
    <row r="23" spans="1:11" x14ac:dyDescent="0.2">
      <c r="A23" t="s">
        <v>33</v>
      </c>
      <c r="B23" s="13">
        <v>8085</v>
      </c>
      <c r="D23" s="18">
        <f>$B23*'2_Ai'!$I23*('3_output'!D$7)*'1_exp'!B18</f>
        <v>1744.3300906767922</v>
      </c>
      <c r="E23" s="18">
        <f>$B23*'2_Ai'!$I23*('3_output'!E$7)*'1_exp'!C18</f>
        <v>1635.0333009161259</v>
      </c>
      <c r="F23" s="18">
        <f>$B23*'2_Ai'!$I23*('3_output'!F$7)*'1_exp'!D18</f>
        <v>723.81600744319178</v>
      </c>
      <c r="G23" s="18">
        <f>$B23*'2_Ai'!$I23*('3_output'!G$7)*'1_exp'!E18</f>
        <v>1948.2461946004933</v>
      </c>
      <c r="H23" s="18">
        <f>$B23*'2_Ai'!$I23*('3_output'!H$7)*'1_exp'!F18</f>
        <v>2033.5744063633972</v>
      </c>
      <c r="I23" s="18">
        <f>$B23*'2_Ai'!$I23*('3_output'!I$7)*'1_exp'!G18</f>
        <v>1116.8117967573951</v>
      </c>
      <c r="J23" s="18">
        <f t="shared" si="0"/>
        <v>8085.0000000000009</v>
      </c>
      <c r="K23" s="18">
        <f t="shared" si="1"/>
        <v>0</v>
      </c>
    </row>
    <row r="24" spans="1:11" x14ac:dyDescent="0.2">
      <c r="A24" t="s">
        <v>34</v>
      </c>
      <c r="B24" s="13">
        <v>7717</v>
      </c>
      <c r="D24" s="18">
        <f>$B24*'2_Ai'!$I24*('3_output'!D$7)*'1_exp'!B19</f>
        <v>1629.9429880100822</v>
      </c>
      <c r="E24" s="18">
        <f>$B24*'2_Ai'!$I24*('3_output'!E$7)*'1_exp'!C19</f>
        <v>1820.0566413057677</v>
      </c>
      <c r="F24" s="18">
        <f>$B24*'2_Ai'!$I24*('3_output'!F$7)*'1_exp'!D19</f>
        <v>1988.7797424277853</v>
      </c>
      <c r="G24" s="18">
        <f>$B24*'2_Ai'!$I24*('3_output'!G$7)*'1_exp'!E19</f>
        <v>1355.9075862352613</v>
      </c>
      <c r="H24" s="18">
        <f>$B24*'2_Ai'!$I24*('3_output'!H$7)*'1_exp'!F19</f>
        <v>922.31304202110471</v>
      </c>
      <c r="I24" s="18">
        <f>$B24*'2_Ai'!$I24*('3_output'!I$7)*'1_exp'!G19</f>
        <v>556.50159796339869</v>
      </c>
      <c r="J24" s="18">
        <f t="shared" si="0"/>
        <v>7717.0000000000009</v>
      </c>
      <c r="K24" s="18">
        <f t="shared" si="1"/>
        <v>0</v>
      </c>
    </row>
    <row r="25" spans="1:11" x14ac:dyDescent="0.2">
      <c r="A25" t="s">
        <v>35</v>
      </c>
      <c r="B25" s="13">
        <v>8000</v>
      </c>
      <c r="D25" s="18">
        <f>$B25*'2_Ai'!$I25*('3_output'!D$7)*'1_exp'!B20</f>
        <v>1559.7499928301736</v>
      </c>
      <c r="E25" s="18">
        <f>$B25*'2_Ai'!$I25*('3_output'!E$7)*'1_exp'!C20</f>
        <v>1476.5328254519711</v>
      </c>
      <c r="F25" s="18">
        <f>$B25*'2_Ai'!$I25*('3_output'!F$7)*'1_exp'!D20</f>
        <v>647.11265598262025</v>
      </c>
      <c r="G25" s="18">
        <f>$B25*'2_Ai'!$I25*('3_output'!G$7)*'1_exp'!E20</f>
        <v>1742.7921627049602</v>
      </c>
      <c r="H25" s="18">
        <f>$B25*'2_Ai'!$I25*('3_output'!H$7)*'1_exp'!F20</f>
        <v>2573.8123630302762</v>
      </c>
      <c r="I25" s="18">
        <f>$B25*'2_Ai'!$I25*('3_output'!I$7)*'1_exp'!G20</f>
        <v>1450.0714095005594</v>
      </c>
      <c r="J25" s="18">
        <f t="shared" si="0"/>
        <v>8000.0000000000018</v>
      </c>
      <c r="K25" s="18">
        <f t="shared" si="1"/>
        <v>0</v>
      </c>
    </row>
    <row r="26" spans="1:11" x14ac:dyDescent="0.2">
      <c r="A26" t="s">
        <v>36</v>
      </c>
      <c r="B26" s="13">
        <v>6622</v>
      </c>
      <c r="D26" s="18">
        <f>$B26*'2_Ai'!$I26*('3_output'!D$7)*'1_exp'!B21</f>
        <v>1730.3385810002571</v>
      </c>
      <c r="E26" s="18">
        <f>$B26*'2_Ai'!$I26*('3_output'!E$7)*'1_exp'!C21</f>
        <v>1624.1878325082737</v>
      </c>
      <c r="F26" s="18">
        <f>$B26*'2_Ai'!$I26*('3_output'!F$7)*'1_exp'!D21</f>
        <v>728.40659501401217</v>
      </c>
      <c r="G26" s="18">
        <f>$B26*'2_Ai'!$I26*('3_output'!G$7)*'1_exp'!E21</f>
        <v>1497.0376166700448</v>
      </c>
      <c r="H26" s="18">
        <f>$B26*'2_Ai'!$I26*('3_output'!H$7)*'1_exp'!F21</f>
        <v>1042.0293748074112</v>
      </c>
      <c r="I26" s="18">
        <f>$B26*'2_Ai'!$I26*('3_output'!I$7)*'1_exp'!G21</f>
        <v>610.8873250242342</v>
      </c>
      <c r="J26" s="18">
        <f t="shared" si="0"/>
        <v>6621.9999999999982</v>
      </c>
      <c r="K26" s="18">
        <f t="shared" si="1"/>
        <v>0</v>
      </c>
    </row>
    <row r="27" spans="1:11" x14ac:dyDescent="0.2">
      <c r="A27" t="s">
        <v>37</v>
      </c>
      <c r="B27" s="13">
        <v>6035</v>
      </c>
      <c r="D27" s="18">
        <f>$B27*'2_Ai'!$I27*('3_output'!D$7)*'1_exp'!B22</f>
        <v>1140.3998914158572</v>
      </c>
      <c r="E27" s="18">
        <f>$B27*'2_Ai'!$I27*('3_output'!E$7)*'1_exp'!C22</f>
        <v>1096.1738085056784</v>
      </c>
      <c r="F27" s="18">
        <f>$B27*'2_Ai'!$I27*('3_output'!F$7)*'1_exp'!D22</f>
        <v>472.08623628142522</v>
      </c>
      <c r="G27" s="18">
        <f>$B27*'2_Ai'!$I27*('3_output'!G$7)*'1_exp'!E22</f>
        <v>1268.1598251792741</v>
      </c>
      <c r="H27" s="18">
        <f>$B27*'2_Ai'!$I27*('3_output'!H$7)*'1_exp'!F22</f>
        <v>2058.1802386177651</v>
      </c>
      <c r="I27" s="18">
        <f>$B27*'2_Ai'!$I27*('3_output'!I$7)*'1_exp'!G22</f>
        <v>1457.932614092271</v>
      </c>
      <c r="J27" s="18">
        <f t="shared" si="0"/>
        <v>6035</v>
      </c>
      <c r="K27" s="18">
        <f t="shared" si="1"/>
        <v>0</v>
      </c>
    </row>
    <row r="28" spans="1:11" x14ac:dyDescent="0.2">
      <c r="A28" t="s">
        <v>38</v>
      </c>
      <c r="B28" s="13">
        <v>7665</v>
      </c>
      <c r="D28" s="18">
        <f>$B28*'2_Ai'!$I28*('3_output'!D$7)*'1_exp'!B23</f>
        <v>1585.1321744680308</v>
      </c>
      <c r="E28" s="18">
        <f>$B28*'2_Ai'!$I28*('3_output'!E$7)*'1_exp'!C23</f>
        <v>1819.2870559236874</v>
      </c>
      <c r="F28" s="18">
        <f>$B28*'2_Ai'!$I28*('3_output'!F$7)*'1_exp'!D23</f>
        <v>2039.3818118601782</v>
      </c>
      <c r="G28" s="18">
        <f>$B28*'2_Ai'!$I28*('3_output'!G$7)*'1_exp'!E23</f>
        <v>1313.5504979323371</v>
      </c>
      <c r="H28" s="18">
        <f>$B28*'2_Ai'!$I28*('3_output'!H$7)*'1_exp'!F23</f>
        <v>907.6484598157673</v>
      </c>
      <c r="I28" s="18">
        <f>$B28*'2_Ai'!$I28*('3_output'!I$7)*'1_exp'!G23</f>
        <v>561.53113474237114</v>
      </c>
      <c r="J28" s="18">
        <f t="shared" ref="J28:J41" si="2">SUM(D28:H28)</f>
        <v>7665.0000000000009</v>
      </c>
      <c r="K28" s="18">
        <f t="shared" si="1"/>
        <v>0</v>
      </c>
    </row>
    <row r="29" spans="1:11" x14ac:dyDescent="0.2">
      <c r="A29" t="s">
        <v>39</v>
      </c>
      <c r="B29" s="13">
        <v>8509</v>
      </c>
      <c r="D29" s="18">
        <f>$B29*'2_Ai'!$I29*('3_output'!D$7)*'1_exp'!B24</f>
        <v>2015.7424237215171</v>
      </c>
      <c r="E29" s="18">
        <f>$B29*'2_Ai'!$I29*('3_output'!E$7)*'1_exp'!C24</f>
        <v>2362.8264050740072</v>
      </c>
      <c r="F29" s="18">
        <f>$B29*'2_Ai'!$I29*('3_output'!F$7)*'1_exp'!D24</f>
        <v>1279.0307995108587</v>
      </c>
      <c r="G29" s="18">
        <f>$B29*'2_Ai'!$I29*('3_output'!G$7)*'1_exp'!E24</f>
        <v>1671.1655727112711</v>
      </c>
      <c r="H29" s="18">
        <f>$B29*'2_Ai'!$I29*('3_output'!H$7)*'1_exp'!F24</f>
        <v>1180.2347989823456</v>
      </c>
      <c r="I29" s="18">
        <f>$B29*'2_Ai'!$I29*('3_output'!I$7)*'1_exp'!G24</f>
        <v>722.76782525205192</v>
      </c>
      <c r="J29" s="18">
        <f t="shared" si="2"/>
        <v>8509</v>
      </c>
      <c r="K29" s="18">
        <f t="shared" si="1"/>
        <v>0</v>
      </c>
    </row>
    <row r="30" spans="1:11" x14ac:dyDescent="0.2">
      <c r="A30" t="s">
        <v>40</v>
      </c>
      <c r="B30" s="13">
        <v>7428</v>
      </c>
      <c r="D30" s="18">
        <f>$B30*'2_Ai'!$I30*('3_output'!D$7)*'1_exp'!B25</f>
        <v>1679.2261769703355</v>
      </c>
      <c r="E30" s="18">
        <f>$B30*'2_Ai'!$I30*('3_output'!E$7)*'1_exp'!C25</f>
        <v>2018.9020580855072</v>
      </c>
      <c r="F30" s="18">
        <f>$B30*'2_Ai'!$I30*('3_output'!F$7)*'1_exp'!D25</f>
        <v>1329.4947676465135</v>
      </c>
      <c r="G30" s="18">
        <f>$B30*'2_Ai'!$I30*('3_output'!G$7)*'1_exp'!E25</f>
        <v>1394.2694272222718</v>
      </c>
      <c r="H30" s="18">
        <f>$B30*'2_Ai'!$I30*('3_output'!H$7)*'1_exp'!F25</f>
        <v>1006.1075700753715</v>
      </c>
      <c r="I30" s="18">
        <f>$B30*'2_Ai'!$I30*('3_output'!I$7)*'1_exp'!G25</f>
        <v>637.48862974060023</v>
      </c>
      <c r="J30" s="18">
        <f t="shared" si="2"/>
        <v>7427.9999999999991</v>
      </c>
      <c r="K30" s="18">
        <f t="shared" si="1"/>
        <v>0</v>
      </c>
    </row>
    <row r="31" spans="1:11" x14ac:dyDescent="0.2">
      <c r="A31" t="s">
        <v>41</v>
      </c>
      <c r="B31" s="13">
        <v>10222</v>
      </c>
      <c r="D31" s="18">
        <f>$B31*'2_Ai'!$I31*('3_output'!D$7)*'1_exp'!B26</f>
        <v>2392.1785837776147</v>
      </c>
      <c r="E31" s="18">
        <f>$B31*'2_Ai'!$I31*('3_output'!E$7)*'1_exp'!C26</f>
        <v>2663.7189326976022</v>
      </c>
      <c r="F31" s="18">
        <f>$B31*'2_Ai'!$I31*('3_output'!F$7)*'1_exp'!D26</f>
        <v>1103.0065199257781</v>
      </c>
      <c r="G31" s="18">
        <f>$B31*'2_Ai'!$I31*('3_output'!G$7)*'1_exp'!E26</f>
        <v>2217.7676365005773</v>
      </c>
      <c r="H31" s="18">
        <f>$B31*'2_Ai'!$I31*('3_output'!H$7)*'1_exp'!F26</f>
        <v>1845.328327098428</v>
      </c>
      <c r="I31" s="18">
        <f>$B31*'2_Ai'!$I31*('3_output'!I$7)*'1_exp'!G26</f>
        <v>1170.2668942051243</v>
      </c>
      <c r="J31" s="18">
        <f t="shared" si="2"/>
        <v>10222</v>
      </c>
      <c r="K31" s="18">
        <f t="shared" si="1"/>
        <v>0</v>
      </c>
    </row>
    <row r="32" spans="1:11" x14ac:dyDescent="0.2">
      <c r="A32" t="s">
        <v>42</v>
      </c>
      <c r="B32" s="13">
        <v>7164</v>
      </c>
      <c r="D32" s="18">
        <f>$B32*'2_Ai'!$I32*('3_output'!D$7)*'1_exp'!B27</f>
        <v>1670.9780339038059</v>
      </c>
      <c r="E32" s="18">
        <f>$B32*'2_Ai'!$I32*('3_output'!E$7)*'1_exp'!C27</f>
        <v>2076.6985389155197</v>
      </c>
      <c r="F32" s="18">
        <f>$B32*'2_Ai'!$I32*('3_output'!F$7)*'1_exp'!D27</f>
        <v>950.67028604940015</v>
      </c>
      <c r="G32" s="18">
        <f>$B32*'2_Ai'!$I32*('3_output'!G$7)*'1_exp'!E27</f>
        <v>1413.3593393551264</v>
      </c>
      <c r="H32" s="18">
        <f>$B32*'2_Ai'!$I32*('3_output'!H$7)*'1_exp'!F27</f>
        <v>1052.293801776146</v>
      </c>
      <c r="I32" s="18">
        <f>$B32*'2_Ai'!$I32*('3_output'!I$7)*'1_exp'!G27</f>
        <v>662.90036637465982</v>
      </c>
      <c r="J32" s="18">
        <f t="shared" si="2"/>
        <v>7163.9999999999991</v>
      </c>
      <c r="K32" s="18">
        <f t="shared" si="1"/>
        <v>0</v>
      </c>
    </row>
    <row r="33" spans="1:11" x14ac:dyDescent="0.2">
      <c r="A33" t="s">
        <v>43</v>
      </c>
      <c r="B33" s="13">
        <v>6127</v>
      </c>
      <c r="D33" s="18">
        <f>$B33*'2_Ai'!$I33*('3_output'!D$7)*'1_exp'!B28</f>
        <v>1236.0794918233601</v>
      </c>
      <c r="E33" s="18">
        <f>$B33*'2_Ai'!$I33*('3_output'!E$7)*'1_exp'!C28</f>
        <v>1249.0804993277302</v>
      </c>
      <c r="F33" s="18">
        <f>$B33*'2_Ai'!$I33*('3_output'!F$7)*'1_exp'!D28</f>
        <v>520.63949625740963</v>
      </c>
      <c r="G33" s="18">
        <f>$B33*'2_Ai'!$I33*('3_output'!G$7)*'1_exp'!E28</f>
        <v>1318.1629487308517</v>
      </c>
      <c r="H33" s="18">
        <f>$B33*'2_Ai'!$I33*('3_output'!H$7)*'1_exp'!F28</f>
        <v>1803.0375638606483</v>
      </c>
      <c r="I33" s="18">
        <f>$B33*'2_Ai'!$I33*('3_output'!I$7)*'1_exp'!G28</f>
        <v>1160.5999536613738</v>
      </c>
      <c r="J33" s="18">
        <f t="shared" si="2"/>
        <v>6127</v>
      </c>
      <c r="K33" s="18">
        <f t="shared" si="1"/>
        <v>0</v>
      </c>
    </row>
    <row r="34" spans="1:11" x14ac:dyDescent="0.2">
      <c r="A34" t="s">
        <v>44</v>
      </c>
      <c r="B34" s="13">
        <v>7452</v>
      </c>
      <c r="D34" s="18">
        <f>$B34*'2_Ai'!$I34*('3_output'!D$7)*'1_exp'!B29</f>
        <v>1400.8387921291569</v>
      </c>
      <c r="E34" s="18">
        <f>$B34*'2_Ai'!$I34*('3_output'!E$7)*'1_exp'!C29</f>
        <v>1388.0888699505178</v>
      </c>
      <c r="F34" s="18">
        <f>$B34*'2_Ai'!$I34*('3_output'!F$7)*'1_exp'!D29</f>
        <v>582.52570048791165</v>
      </c>
      <c r="G34" s="18">
        <f>$B34*'2_Ai'!$I34*('3_output'!G$7)*'1_exp'!E29</f>
        <v>1534.4547582207776</v>
      </c>
      <c r="H34" s="18">
        <f>$B34*'2_Ai'!$I34*('3_output'!H$7)*'1_exp'!F29</f>
        <v>2546.0918792116354</v>
      </c>
      <c r="I34" s="18">
        <f>$B34*'2_Ai'!$I34*('3_output'!I$7)*'1_exp'!G29</f>
        <v>2486.5786300979794</v>
      </c>
      <c r="J34" s="18">
        <f t="shared" si="2"/>
        <v>7451.9999999999991</v>
      </c>
      <c r="K34" s="18">
        <f t="shared" si="1"/>
        <v>0</v>
      </c>
    </row>
    <row r="35" spans="1:11" x14ac:dyDescent="0.2">
      <c r="A35" t="s">
        <v>45</v>
      </c>
      <c r="B35" s="13">
        <v>7757</v>
      </c>
      <c r="D35" s="18">
        <f>$B35*'2_Ai'!$I35*('3_output'!D$7)*'1_exp'!B30</f>
        <v>1487.7857514843699</v>
      </c>
      <c r="E35" s="18">
        <f>$B35*'2_Ai'!$I35*('3_output'!E$7)*'1_exp'!C30</f>
        <v>1524.2768596690689</v>
      </c>
      <c r="F35" s="18">
        <f>$B35*'2_Ai'!$I35*('3_output'!F$7)*'1_exp'!D30</f>
        <v>631.67695603099753</v>
      </c>
      <c r="G35" s="18">
        <f>$B35*'2_Ai'!$I35*('3_output'!G$7)*'1_exp'!E30</f>
        <v>1590.6593650357743</v>
      </c>
      <c r="H35" s="18">
        <f>$B35*'2_Ai'!$I35*('3_output'!H$7)*'1_exp'!F30</f>
        <v>2522.6010677797876</v>
      </c>
      <c r="I35" s="18">
        <f>$B35*'2_Ai'!$I35*('3_output'!I$7)*'1_exp'!G30</f>
        <v>2661.182004170877</v>
      </c>
      <c r="J35" s="18">
        <f t="shared" si="2"/>
        <v>7756.9999999999982</v>
      </c>
      <c r="K35" s="18">
        <f t="shared" si="1"/>
        <v>0</v>
      </c>
    </row>
    <row r="36" spans="1:11" x14ac:dyDescent="0.2">
      <c r="A36" t="s">
        <v>46</v>
      </c>
      <c r="B36" s="13">
        <v>6348</v>
      </c>
      <c r="D36" s="18">
        <f>$B36*'2_Ai'!$I36*('3_output'!D$7)*'1_exp'!B31</f>
        <v>1204.5061807424736</v>
      </c>
      <c r="E36" s="18">
        <f>$B36*'2_Ai'!$I36*('3_output'!E$7)*'1_exp'!C31</f>
        <v>1227.9199529495788</v>
      </c>
      <c r="F36" s="18">
        <f>$B36*'2_Ai'!$I36*('3_output'!F$7)*'1_exp'!D31</f>
        <v>509.14547214862756</v>
      </c>
      <c r="G36" s="18">
        <f>$B36*'2_Ai'!$I36*('3_output'!G$7)*'1_exp'!E31</f>
        <v>1296.7241213903178</v>
      </c>
      <c r="H36" s="18">
        <f>$B36*'2_Ai'!$I36*('3_output'!H$7)*'1_exp'!F31</f>
        <v>2109.7042727690032</v>
      </c>
      <c r="I36" s="18">
        <f>$B36*'2_Ai'!$I36*('3_output'!I$7)*'1_exp'!G31</f>
        <v>2715.1477932586845</v>
      </c>
      <c r="J36" s="18">
        <f t="shared" si="2"/>
        <v>6348.0000000000009</v>
      </c>
      <c r="K36" s="18">
        <f t="shared" si="1"/>
        <v>0</v>
      </c>
    </row>
    <row r="37" spans="1:11" x14ac:dyDescent="0.2">
      <c r="A37" t="s">
        <v>47</v>
      </c>
      <c r="B37" s="13">
        <v>8076</v>
      </c>
      <c r="D37" s="18">
        <f>$B37*'2_Ai'!$I37*('3_output'!D$7)*'1_exp'!B32</f>
        <v>1664.6825065674366</v>
      </c>
      <c r="E37" s="18">
        <f>$B37*'2_Ai'!$I37*('3_output'!E$7)*'1_exp'!C32</f>
        <v>1782.868825680933</v>
      </c>
      <c r="F37" s="18">
        <f>$B37*'2_Ai'!$I37*('3_output'!F$7)*'1_exp'!D32</f>
        <v>739.73696734817554</v>
      </c>
      <c r="G37" s="18">
        <f>$B37*'2_Ai'!$I37*('3_output'!G$7)*'1_exp'!E32</f>
        <v>1700.2239511883802</v>
      </c>
      <c r="H37" s="18">
        <f>$B37*'2_Ai'!$I37*('3_output'!H$7)*'1_exp'!F32</f>
        <v>2188.4877492150754</v>
      </c>
      <c r="I37" s="18">
        <f>$B37*'2_Ai'!$I37*('3_output'!I$7)*'1_exp'!G32</f>
        <v>1757.8559810618428</v>
      </c>
      <c r="J37" s="18">
        <f t="shared" si="2"/>
        <v>8076</v>
      </c>
      <c r="K37" s="18">
        <f t="shared" si="1"/>
        <v>0</v>
      </c>
    </row>
    <row r="38" spans="1:11" x14ac:dyDescent="0.2">
      <c r="A38" t="s">
        <v>48</v>
      </c>
      <c r="B38" s="13">
        <v>11598</v>
      </c>
      <c r="D38" s="18">
        <f>$B38*'2_Ai'!$I38*('3_output'!D$7)*'1_exp'!B33</f>
        <v>2581.3316497770079</v>
      </c>
      <c r="E38" s="18">
        <f>$B38*'2_Ai'!$I38*('3_output'!E$7)*'1_exp'!C33</f>
        <v>3055.3496535932213</v>
      </c>
      <c r="F38" s="18">
        <f>$B38*'2_Ai'!$I38*('3_output'!F$7)*'1_exp'!D33</f>
        <v>1351.5247325974267</v>
      </c>
      <c r="G38" s="18">
        <f>$B38*'2_Ai'!$I38*('3_output'!G$7)*'1_exp'!E33</f>
        <v>2374.7210916157578</v>
      </c>
      <c r="H38" s="18">
        <f>$B38*'2_Ai'!$I38*('3_output'!H$7)*'1_exp'!F33</f>
        <v>2235.0728724165861</v>
      </c>
      <c r="I38" s="18">
        <f>$B38*'2_Ai'!$I38*('3_output'!I$7)*'1_exp'!G33</f>
        <v>1625.6854132569165</v>
      </c>
      <c r="J38" s="18">
        <f t="shared" si="2"/>
        <v>11598</v>
      </c>
      <c r="K38" s="18">
        <f t="shared" si="1"/>
        <v>0</v>
      </c>
    </row>
    <row r="39" spans="1:11" x14ac:dyDescent="0.2">
      <c r="A39" t="s">
        <v>49</v>
      </c>
      <c r="B39" s="13">
        <v>6296</v>
      </c>
      <c r="D39" s="18">
        <f>$B39*'2_Ai'!$I39*('3_output'!D$7)*'1_exp'!B34</f>
        <v>1239.5222113114858</v>
      </c>
      <c r="E39" s="18">
        <f>$B39*'2_Ai'!$I39*('3_output'!E$7)*'1_exp'!C34</f>
        <v>1301.769791239863</v>
      </c>
      <c r="F39" s="18">
        <f>$B39*'2_Ai'!$I39*('3_output'!F$7)*'1_exp'!D34</f>
        <v>538.96310982579644</v>
      </c>
      <c r="G39" s="18">
        <f>$B39*'2_Ai'!$I39*('3_output'!G$7)*'1_exp'!E34</f>
        <v>1297.6850822577626</v>
      </c>
      <c r="H39" s="18">
        <f>$B39*'2_Ai'!$I39*('3_output'!H$7)*'1_exp'!F34</f>
        <v>1918.059805365092</v>
      </c>
      <c r="I39" s="18">
        <f>$B39*'2_Ai'!$I39*('3_output'!I$7)*'1_exp'!G34</f>
        <v>1898.5543637465626</v>
      </c>
      <c r="J39" s="18">
        <f t="shared" si="2"/>
        <v>6296</v>
      </c>
      <c r="K39" s="18">
        <f t="shared" si="1"/>
        <v>0</v>
      </c>
    </row>
    <row r="40" spans="1:11" x14ac:dyDescent="0.2">
      <c r="A40" t="s">
        <v>50</v>
      </c>
      <c r="B40" s="13">
        <v>7822</v>
      </c>
      <c r="D40" s="18">
        <f>$B40*'2_Ai'!$I40*('3_output'!D$7)*'1_exp'!B35</f>
        <v>1632.3972800344666</v>
      </c>
      <c r="E40" s="18">
        <f>$B40*'2_Ai'!$I40*('3_output'!E$7)*'1_exp'!C35</f>
        <v>1827.6187791914672</v>
      </c>
      <c r="F40" s="18">
        <f>$B40*'2_Ai'!$I40*('3_output'!F$7)*'1_exp'!D35</f>
        <v>778.10987708018411</v>
      </c>
      <c r="G40" s="18">
        <f>$B40*'2_Ai'!$I40*('3_output'!G$7)*'1_exp'!E35</f>
        <v>1611.6454702309745</v>
      </c>
      <c r="H40" s="18">
        <f>$B40*'2_Ai'!$I40*('3_output'!H$7)*'1_exp'!F35</f>
        <v>1972.2285934629067</v>
      </c>
      <c r="I40" s="18">
        <f>$B40*'2_Ai'!$I40*('3_output'!I$7)*'1_exp'!G35</f>
        <v>1774.3702786886054</v>
      </c>
      <c r="J40" s="18">
        <f t="shared" si="2"/>
        <v>7822</v>
      </c>
      <c r="K40" s="18">
        <f t="shared" si="1"/>
        <v>0</v>
      </c>
    </row>
    <row r="41" spans="1:11" x14ac:dyDescent="0.2">
      <c r="A41" t="s">
        <v>51</v>
      </c>
      <c r="B41" s="13">
        <v>6030</v>
      </c>
      <c r="D41" s="18">
        <f>$B41*'2_Ai'!$I41*('3_output'!D$7)*'1_exp'!B36</f>
        <v>1224.5275010024245</v>
      </c>
      <c r="E41" s="18">
        <f>$B41*'2_Ai'!$I41*('3_output'!E$7)*'1_exp'!C36</f>
        <v>1360.7049232107897</v>
      </c>
      <c r="F41" s="18">
        <f>$B41*'2_Ai'!$I41*('3_output'!F$7)*'1_exp'!D36</f>
        <v>579.63369542021564</v>
      </c>
      <c r="G41" s="18">
        <f>$B41*'2_Ai'!$I41*('3_output'!G$7)*'1_exp'!E36</f>
        <v>1226.4699236738436</v>
      </c>
      <c r="H41" s="18">
        <f>$B41*'2_Ai'!$I41*('3_output'!H$7)*'1_exp'!F36</f>
        <v>1638.6639566927277</v>
      </c>
      <c r="I41" s="18">
        <f>$B41*'2_Ai'!$I41*('3_output'!I$7)*'1_exp'!G36</f>
        <v>1754.0439304533786</v>
      </c>
      <c r="J41" s="18">
        <f t="shared" si="2"/>
        <v>6030.0000000000018</v>
      </c>
      <c r="K41" s="18">
        <f t="shared" si="1"/>
        <v>0</v>
      </c>
    </row>
    <row r="42" spans="1:11" x14ac:dyDescent="0.2">
      <c r="D42" s="18">
        <f>SUM(D10:D41)</f>
        <v>51517.040373935204</v>
      </c>
      <c r="E42" s="18">
        <f t="shared" ref="E42:I42" si="3">SUM(E10:E41)</f>
        <v>53399.290797535497</v>
      </c>
      <c r="F42" s="18">
        <f t="shared" si="3"/>
        <v>34268.443588960385</v>
      </c>
      <c r="G42" s="18">
        <f t="shared" si="3"/>
        <v>49515.897310481865</v>
      </c>
      <c r="H42" s="18">
        <f t="shared" si="3"/>
        <v>48181.327929087041</v>
      </c>
      <c r="I42" s="18">
        <f t="shared" si="3"/>
        <v>34999.591779084665</v>
      </c>
    </row>
  </sheetData>
  <phoneticPr fontId="7" type="noConversion"/>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7"/>
  <sheetViews>
    <sheetView workbookViewId="0">
      <selection activeCell="L1" sqref="L1:L4"/>
    </sheetView>
  </sheetViews>
  <sheetFormatPr defaultRowHeight="12.75" x14ac:dyDescent="0.2"/>
  <cols>
    <col min="1" max="1" width="15.28515625" bestFit="1" customWidth="1"/>
    <col min="3" max="3" width="4.42578125" bestFit="1" customWidth="1"/>
    <col min="4" max="4" width="21" bestFit="1" customWidth="1"/>
    <col min="5" max="5" width="23.28515625" bestFit="1" customWidth="1"/>
    <col min="6" max="6" width="22.7109375" bestFit="1" customWidth="1"/>
    <col min="7" max="7" width="30.28515625" bestFit="1" customWidth="1"/>
    <col min="8" max="8" width="26" bestFit="1" customWidth="1"/>
    <col min="9" max="9" width="19.28515625" bestFit="1" customWidth="1"/>
    <col min="10" max="10" width="12" bestFit="1" customWidth="1"/>
  </cols>
  <sheetData>
    <row r="1" spans="1:12" x14ac:dyDescent="0.2">
      <c r="C1" s="5"/>
      <c r="D1" t="s">
        <v>53</v>
      </c>
      <c r="E1" t="s">
        <v>54</v>
      </c>
      <c r="F1" t="s">
        <v>55</v>
      </c>
      <c r="G1" t="s">
        <v>56</v>
      </c>
      <c r="H1" t="s">
        <v>57</v>
      </c>
      <c r="I1" t="s">
        <v>58</v>
      </c>
      <c r="L1" s="6" t="s">
        <v>67</v>
      </c>
    </row>
    <row r="2" spans="1:12" s="11" customFormat="1" x14ac:dyDescent="0.2">
      <c r="D2" t="s">
        <v>59</v>
      </c>
      <c r="E2" t="s">
        <v>60</v>
      </c>
      <c r="F2" t="s">
        <v>61</v>
      </c>
      <c r="G2" t="s">
        <v>62</v>
      </c>
      <c r="H2" t="s">
        <v>63</v>
      </c>
      <c r="I2" t="s">
        <v>64</v>
      </c>
      <c r="L2" s="15" t="s">
        <v>68</v>
      </c>
    </row>
    <row r="3" spans="1:12" s="11" customFormat="1" ht="15" x14ac:dyDescent="0.2">
      <c r="C3" s="12" t="s">
        <v>6</v>
      </c>
      <c r="D3" s="13">
        <v>95.3</v>
      </c>
      <c r="E3" s="13">
        <v>100</v>
      </c>
      <c r="F3" s="13">
        <v>75.3</v>
      </c>
      <c r="G3" s="13">
        <v>92</v>
      </c>
      <c r="H3" s="13">
        <v>96.7</v>
      </c>
      <c r="I3" s="13">
        <v>83.2</v>
      </c>
      <c r="L3" s="13" t="s">
        <v>69</v>
      </c>
    </row>
    <row r="4" spans="1:12" x14ac:dyDescent="0.2">
      <c r="L4" s="14" t="s">
        <v>70</v>
      </c>
    </row>
    <row r="5" spans="1:12" ht="15.75" x14ac:dyDescent="0.25">
      <c r="A5" s="7" t="s">
        <v>52</v>
      </c>
      <c r="J5" t="s">
        <v>15</v>
      </c>
    </row>
    <row r="6" spans="1:12" x14ac:dyDescent="0.2">
      <c r="A6" t="s">
        <v>20</v>
      </c>
      <c r="D6" s="15">
        <f>('3_output'!D10/'3_output'!D$42)*('4_provision'!D$3)</f>
        <v>3.726422575798209</v>
      </c>
      <c r="E6" s="15">
        <f>('3_output'!E10/'3_output'!E$42)*('4_provision'!E$3)</f>
        <v>3.4016025705573676</v>
      </c>
      <c r="F6" s="15">
        <f>('3_output'!F10/'3_output'!F$42)*('4_provision'!F$3)</f>
        <v>2.6635454541599128</v>
      </c>
      <c r="G6" s="15">
        <f>('3_output'!G10/'3_output'!G$42)*('4_provision'!G$3)</f>
        <v>3.6708450470880227</v>
      </c>
      <c r="H6" s="15">
        <f>('3_output'!H10/'3_output'!H$42)*('4_provision'!H$3)</f>
        <v>2.8786034517430603</v>
      </c>
      <c r="I6" s="15">
        <f>('3_output'!I10/'3_output'!I$42)*('4_provision'!I$3)</f>
        <v>1.857298725950304</v>
      </c>
      <c r="J6" s="15">
        <f t="shared" ref="J6:J23" si="0">SUM(D6:H6)</f>
        <v>16.341019099346571</v>
      </c>
    </row>
    <row r="7" spans="1:12" x14ac:dyDescent="0.2">
      <c r="A7" t="s">
        <v>21</v>
      </c>
      <c r="D7" s="15">
        <f>('3_output'!D11/'3_output'!D$42)*('4_provision'!D$3)</f>
        <v>3.2518121203789967</v>
      </c>
      <c r="E7" s="15">
        <f>('3_output'!E11/'3_output'!E$42)*('4_provision'!E$3)</f>
        <v>3.256395785054496</v>
      </c>
      <c r="F7" s="15">
        <f>('3_output'!F11/'3_output'!F$42)*('4_provision'!F$3)</f>
        <v>3.9195418158894393</v>
      </c>
      <c r="G7" s="15">
        <f>('3_output'!G11/'3_output'!G$42)*('4_provision'!G$3)</f>
        <v>2.887632361407559</v>
      </c>
      <c r="H7" s="15">
        <f>('3_output'!H11/'3_output'!H$42)*('4_provision'!H$3)</f>
        <v>2.0939597750416894</v>
      </c>
      <c r="I7" s="15">
        <f>('3_output'!I11/'3_output'!I$42)*('4_provision'!I$3)</f>
        <v>1.3862594762892047</v>
      </c>
      <c r="J7" s="15">
        <f t="shared" si="0"/>
        <v>15.40934185777218</v>
      </c>
    </row>
    <row r="8" spans="1:12" x14ac:dyDescent="0.2">
      <c r="A8" t="s">
        <v>22</v>
      </c>
      <c r="D8" s="15">
        <f>('3_output'!D12/'3_output'!D$42)*('4_provision'!D$3)</f>
        <v>2.7816950997260568</v>
      </c>
      <c r="E8" s="15">
        <f>('3_output'!E12/'3_output'!E$42)*('4_provision'!E$3)</f>
        <v>2.4954733456586444</v>
      </c>
      <c r="F8" s="15">
        <f>('3_output'!F12/'3_output'!F$42)*('4_provision'!F$3)</f>
        <v>1.5783330546489367</v>
      </c>
      <c r="G8" s="15">
        <f>('3_output'!G12/'3_output'!G$42)*('4_provision'!G$3)</f>
        <v>3.0361811419614173</v>
      </c>
      <c r="H8" s="15">
        <f>('3_output'!H12/'3_output'!H$42)*('4_provision'!H$3)</f>
        <v>2.9428740589812614</v>
      </c>
      <c r="I8" s="15">
        <f>('3_output'!I12/'3_output'!I$42)*('4_provision'!I$3)</f>
        <v>1.9078167839696218</v>
      </c>
      <c r="J8" s="15">
        <f t="shared" si="0"/>
        <v>12.834556700976318</v>
      </c>
    </row>
    <row r="9" spans="1:12" x14ac:dyDescent="0.2">
      <c r="A9" t="s">
        <v>23</v>
      </c>
      <c r="D9" s="15">
        <f>('3_output'!D13/'3_output'!D$42)*('4_provision'!D$3)</f>
        <v>2.4289646954819681</v>
      </c>
      <c r="E9" s="15">
        <f>('3_output'!E13/'3_output'!E$42)*('4_provision'!E$3)</f>
        <v>2.5315617763577558</v>
      </c>
      <c r="F9" s="15">
        <f>('3_output'!F13/'3_output'!F$42)*('4_provision'!F$3)</f>
        <v>3.5530403996578555</v>
      </c>
      <c r="G9" s="15">
        <f>('3_output'!G13/'3_output'!G$42)*('4_provision'!G$3)</f>
        <v>2.103804781172594</v>
      </c>
      <c r="H9" s="15">
        <f>('3_output'!H13/'3_output'!H$42)*('4_provision'!H$3)</f>
        <v>1.5129925632494399</v>
      </c>
      <c r="I9" s="15">
        <f>('3_output'!I13/'3_output'!I$42)*('4_provision'!I$3)</f>
        <v>1.0212378888100861</v>
      </c>
      <c r="J9" s="15">
        <f t="shared" si="0"/>
        <v>12.130364215919615</v>
      </c>
    </row>
    <row r="10" spans="1:12" x14ac:dyDescent="0.2">
      <c r="A10" t="s">
        <v>24</v>
      </c>
      <c r="D10" s="15">
        <f>('3_output'!D14/'3_output'!D$42)*('4_provision'!D$3)</f>
        <v>3.0367367815352626</v>
      </c>
      <c r="E10" s="15">
        <f>('3_output'!E14/'3_output'!E$42)*('4_provision'!E$3)</f>
        <v>2.7199855040135335</v>
      </c>
      <c r="F10" s="15">
        <f>('3_output'!F14/'3_output'!F$42)*('4_provision'!F$3)</f>
        <v>1.7528881705616326</v>
      </c>
      <c r="G10" s="15">
        <f>('3_output'!G14/'3_output'!G$42)*('4_provision'!G$3)</f>
        <v>3.2330780383595505</v>
      </c>
      <c r="H10" s="15">
        <f>('3_output'!H14/'3_output'!H$42)*('4_provision'!H$3)</f>
        <v>2.7639107430446752</v>
      </c>
      <c r="I10" s="15">
        <f>('3_output'!I14/'3_output'!I$42)*('4_provision'!I$3)</f>
        <v>1.7793096741613914</v>
      </c>
      <c r="J10" s="15">
        <f t="shared" si="0"/>
        <v>13.506599237514655</v>
      </c>
    </row>
    <row r="11" spans="1:12" x14ac:dyDescent="0.2">
      <c r="A11" t="s">
        <v>25</v>
      </c>
      <c r="D11" s="15">
        <f>('3_output'!D15/'3_output'!D$42)*('4_provision'!D$3)</f>
        <v>2.6714123741003637</v>
      </c>
      <c r="E11" s="15">
        <f>('3_output'!E15/'3_output'!E$42)*('4_provision'!E$3)</f>
        <v>2.609922433935127</v>
      </c>
      <c r="F11" s="15">
        <f>('3_output'!F15/'3_output'!F$42)*('4_provision'!F$3)</f>
        <v>2.4127288127932318</v>
      </c>
      <c r="G11" s="15">
        <f>('3_output'!G15/'3_output'!G$42)*('4_provision'!G$3)</f>
        <v>2.3846914257778491</v>
      </c>
      <c r="H11" s="15">
        <f>('3_output'!H15/'3_output'!H$42)*('4_provision'!H$3)</f>
        <v>1.725460475301954</v>
      </c>
      <c r="I11" s="15">
        <f>('3_output'!I15/'3_output'!I$42)*('4_provision'!I$3)</f>
        <v>1.1449329295712234</v>
      </c>
      <c r="J11" s="15">
        <f t="shared" si="0"/>
        <v>11.804215521908525</v>
      </c>
    </row>
    <row r="12" spans="1:12" x14ac:dyDescent="0.2">
      <c r="A12" t="s">
        <v>26</v>
      </c>
      <c r="D12" s="15">
        <f>('3_output'!D16/'3_output'!D$42)*('4_provision'!D$3)</f>
        <v>2.7596761145306128</v>
      </c>
      <c r="E12" s="15">
        <f>('3_output'!E16/'3_output'!E$42)*('4_provision'!E$3)</f>
        <v>2.9873592688393686</v>
      </c>
      <c r="F12" s="15">
        <f>('3_output'!F16/'3_output'!F$42)*('4_provision'!F$3)</f>
        <v>4.6849558179294961</v>
      </c>
      <c r="G12" s="15">
        <f>('3_output'!G16/'3_output'!G$42)*('4_provision'!G$3)</f>
        <v>2.3471697502652962</v>
      </c>
      <c r="H12" s="15">
        <f>('3_output'!H16/'3_output'!H$42)*('4_provision'!H$3)</f>
        <v>1.6910604130000044</v>
      </c>
      <c r="I12" s="15">
        <f>('3_output'!I16/'3_output'!I$42)*('4_provision'!I$3)</f>
        <v>1.1692251238291238</v>
      </c>
      <c r="J12" s="15">
        <f t="shared" si="0"/>
        <v>14.470221364564779</v>
      </c>
    </row>
    <row r="13" spans="1:12" x14ac:dyDescent="0.2">
      <c r="A13" t="s">
        <v>27</v>
      </c>
      <c r="D13" s="15">
        <f>('3_output'!D17/'3_output'!D$42)*('4_provision'!D$3)</f>
        <v>2.3279158517692267</v>
      </c>
      <c r="E13" s="15">
        <f>('3_output'!E17/'3_output'!E$42)*('4_provision'!E$3)</f>
        <v>2.1441220085867307</v>
      </c>
      <c r="F13" s="15">
        <f>('3_output'!F17/'3_output'!F$42)*('4_provision'!F$3)</f>
        <v>1.1854308150168187</v>
      </c>
      <c r="G13" s="15">
        <f>('3_output'!G17/'3_output'!G$42)*('4_provision'!G$3)</f>
        <v>2.6308736668887689</v>
      </c>
      <c r="H13" s="15">
        <f>('3_output'!H17/'3_output'!H$42)*('4_provision'!H$3)</f>
        <v>3.1754289909711164</v>
      </c>
      <c r="I13" s="15">
        <f>('3_output'!I17/'3_output'!I$42)*('4_provision'!I$3)</f>
        <v>2.0737007408796559</v>
      </c>
      <c r="J13" s="15">
        <f t="shared" si="0"/>
        <v>11.463771333232662</v>
      </c>
    </row>
    <row r="14" spans="1:12" x14ac:dyDescent="0.2">
      <c r="A14" t="s">
        <v>28</v>
      </c>
      <c r="D14" s="15">
        <f>('3_output'!D18/'3_output'!D$42)*('4_provision'!D$3)</f>
        <v>3.1675887857363709</v>
      </c>
      <c r="E14" s="15">
        <f>('3_output'!E18/'3_output'!E$42)*('4_provision'!E$3)</f>
        <v>2.8424894517074879</v>
      </c>
      <c r="F14" s="15">
        <f>('3_output'!F18/'3_output'!F$42)*('4_provision'!F$3)</f>
        <v>1.7659841468707127</v>
      </c>
      <c r="G14" s="15">
        <f>('3_output'!G18/'3_output'!G$42)*('4_provision'!G$3)</f>
        <v>3.1608479191838104</v>
      </c>
      <c r="H14" s="15">
        <f>('3_output'!H18/'3_output'!H$42)*('4_provision'!H$3)</f>
        <v>2.3319310621578837</v>
      </c>
      <c r="I14" s="15">
        <f>('3_output'!I18/'3_output'!I$42)*('4_provision'!I$3)</f>
        <v>1.5319665191685892</v>
      </c>
      <c r="J14" s="15">
        <f t="shared" si="0"/>
        <v>13.268841365656264</v>
      </c>
    </row>
    <row r="15" spans="1:12" x14ac:dyDescent="0.2">
      <c r="A15" t="s">
        <v>29</v>
      </c>
      <c r="D15" s="15">
        <f>('3_output'!D19/'3_output'!D$42)*('4_provision'!D$3)</f>
        <v>2.6318757881508277</v>
      </c>
      <c r="E15" s="15">
        <f>('3_output'!E19/'3_output'!E$42)*('4_provision'!E$3)</f>
        <v>2.8453083106236461</v>
      </c>
      <c r="F15" s="15">
        <f>('3_output'!F19/'3_output'!F$42)*('4_provision'!F$3)</f>
        <v>3.6670494255189632</v>
      </c>
      <c r="G15" s="15">
        <f>('3_output'!G19/'3_output'!G$42)*('4_provision'!G$3)</f>
        <v>2.2276671244399973</v>
      </c>
      <c r="H15" s="15">
        <f>('3_output'!H19/'3_output'!H$42)*('4_provision'!H$3)</f>
        <v>1.609776291346106</v>
      </c>
      <c r="I15" s="15">
        <f>('3_output'!I19/'3_output'!I$42)*('4_provision'!I$3)</f>
        <v>1.1170127728985662</v>
      </c>
      <c r="J15" s="15">
        <f t="shared" si="0"/>
        <v>12.98167694007954</v>
      </c>
    </row>
    <row r="16" spans="1:12" x14ac:dyDescent="0.2">
      <c r="A16" t="s">
        <v>30</v>
      </c>
      <c r="D16" s="15">
        <f>('3_output'!D20/'3_output'!D$42)*('4_provision'!D$3)</f>
        <v>3.3937466865370789</v>
      </c>
      <c r="E16" s="15">
        <f>('3_output'!E20/'3_output'!E$42)*('4_provision'!E$3)</f>
        <v>3.6209431827155054</v>
      </c>
      <c r="F16" s="15">
        <f>('3_output'!F20/'3_output'!F$42)*('4_provision'!F$3)</f>
        <v>3.2307895051699269</v>
      </c>
      <c r="G16" s="15">
        <f>('3_output'!G20/'3_output'!G$42)*('4_provision'!G$3)</f>
        <v>2.8628630071968875</v>
      </c>
      <c r="H16" s="15">
        <f>('3_output'!H20/'3_output'!H$42)*('4_provision'!H$3)</f>
        <v>2.0746618883319523</v>
      </c>
      <c r="I16" s="15">
        <f>('3_output'!I20/'3_output'!I$42)*('4_provision'!I$3)</f>
        <v>1.4383998311678412</v>
      </c>
      <c r="J16" s="15">
        <f t="shared" si="0"/>
        <v>15.183004269951352</v>
      </c>
    </row>
    <row r="17" spans="1:10" x14ac:dyDescent="0.2">
      <c r="A17" t="s">
        <v>31</v>
      </c>
      <c r="D17" s="15">
        <f>('3_output'!D21/'3_output'!D$42)*('4_provision'!D$3)</f>
        <v>2.640405631360748</v>
      </c>
      <c r="E17" s="15">
        <f>('3_output'!E21/'3_output'!E$42)*('4_provision'!E$3)</f>
        <v>2.9830265444947539</v>
      </c>
      <c r="F17" s="15">
        <f>('3_output'!F21/'3_output'!F$42)*('4_provision'!F$3)</f>
        <v>4.7193816756469742</v>
      </c>
      <c r="G17" s="15">
        <f>('3_output'!G21/'3_output'!G$42)*('4_provision'!G$3)</f>
        <v>2.2129067634159911</v>
      </c>
      <c r="H17" s="15">
        <f>('3_output'!H21/'3_output'!H$42)*('4_provision'!H$3)</f>
        <v>1.6175723941254991</v>
      </c>
      <c r="I17" s="15">
        <f>('3_output'!I21/'3_output'!I$42)*('4_provision'!I$3)</f>
        <v>1.1592460204277806</v>
      </c>
      <c r="J17" s="15">
        <f t="shared" si="0"/>
        <v>14.173293009043967</v>
      </c>
    </row>
    <row r="18" spans="1:10" x14ac:dyDescent="0.2">
      <c r="A18" t="s">
        <v>32</v>
      </c>
      <c r="D18" s="15">
        <f>('3_output'!D22/'3_output'!D$42)*('4_provision'!D$3)</f>
        <v>3.4692237856917423</v>
      </c>
      <c r="E18" s="15">
        <f>('3_output'!E22/'3_output'!E$42)*('4_provision'!E$3)</f>
        <v>3.1806525835570927</v>
      </c>
      <c r="F18" s="15">
        <f>('3_output'!F22/'3_output'!F$42)*('4_provision'!F$3)</f>
        <v>1.7263379659970775</v>
      </c>
      <c r="G18" s="15">
        <f>('3_output'!G22/'3_output'!G$42)*('4_provision'!G$3)</f>
        <v>3.9235232053313185</v>
      </c>
      <c r="H18" s="15">
        <f>('3_output'!H22/'3_output'!H$42)*('4_provision'!H$3)</f>
        <v>2.9358871889034455</v>
      </c>
      <c r="I18" s="15">
        <f>('3_output'!I22/'3_output'!I$42)*('4_provision'!I$3)</f>
        <v>1.9501651265487137</v>
      </c>
      <c r="J18" s="15">
        <f t="shared" si="0"/>
        <v>15.235624729480675</v>
      </c>
    </row>
    <row r="19" spans="1:10" x14ac:dyDescent="0.2">
      <c r="A19" t="s">
        <v>33</v>
      </c>
      <c r="D19" s="15">
        <f>('3_output'!D23/'3_output'!D$42)*('4_provision'!D$3)</f>
        <v>3.2267897463613595</v>
      </c>
      <c r="E19" s="15">
        <f>('3_output'!E23/'3_output'!E$42)*('4_provision'!E$3)</f>
        <v>3.0619007790110699</v>
      </c>
      <c r="F19" s="15">
        <f>('3_output'!F23/'3_output'!F$42)*('4_provision'!F$3)</f>
        <v>1.5904820777454465</v>
      </c>
      <c r="G19" s="15">
        <f>('3_output'!G23/'3_output'!G$42)*('4_provision'!G$3)</f>
        <v>3.6198202928517444</v>
      </c>
      <c r="H19" s="15">
        <f>('3_output'!H23/'3_output'!H$42)*('4_provision'!H$3)</f>
        <v>4.0813869925869151</v>
      </c>
      <c r="I19" s="15">
        <f>('3_output'!I23/'3_output'!I$42)*('4_provision'!I$3)</f>
        <v>2.6548521501825744</v>
      </c>
      <c r="J19" s="15">
        <f t="shared" si="0"/>
        <v>15.580379888556536</v>
      </c>
    </row>
    <row r="20" spans="1:10" x14ac:dyDescent="0.2">
      <c r="A20" t="s">
        <v>34</v>
      </c>
      <c r="D20" s="15">
        <f>('3_output'!D24/'3_output'!D$42)*('4_provision'!D$3)</f>
        <v>3.01518809368465</v>
      </c>
      <c r="E20" s="15">
        <f>('3_output'!E24/'3_output'!E$42)*('4_provision'!E$3)</f>
        <v>3.4083910368895154</v>
      </c>
      <c r="F20" s="15">
        <f>('3_output'!F24/'3_output'!F$42)*('4_provision'!F$3)</f>
        <v>4.3700588331667332</v>
      </c>
      <c r="G20" s="15">
        <f>('3_output'!G24/'3_output'!G$42)*('4_provision'!G$3)</f>
        <v>2.5192615848493869</v>
      </c>
      <c r="H20" s="15">
        <f>('3_output'!H24/'3_output'!H$42)*('4_provision'!H$3)</f>
        <v>1.8510837080851454</v>
      </c>
      <c r="I20" s="15">
        <f>('3_output'!I24/'3_output'!I$42)*('4_provision'!I$3)</f>
        <v>1.3228992281625314</v>
      </c>
      <c r="J20" s="15">
        <f t="shared" si="0"/>
        <v>15.163983256675431</v>
      </c>
    </row>
    <row r="21" spans="1:10" x14ac:dyDescent="0.2">
      <c r="A21" t="s">
        <v>35</v>
      </c>
      <c r="D21" s="15">
        <f>('3_output'!D25/'3_output'!D$42)*('4_provision'!D$3)</f>
        <v>2.8853399426245248</v>
      </c>
      <c r="E21" s="15">
        <f>('3_output'!E25/'3_output'!E$42)*('4_provision'!E$3)</f>
        <v>2.7650794671604828</v>
      </c>
      <c r="F21" s="15">
        <f>('3_output'!F25/'3_output'!F$42)*('4_provision'!F$3)</f>
        <v>1.4219374413371066</v>
      </c>
      <c r="G21" s="15">
        <f>('3_output'!G25/'3_output'!G$42)*('4_provision'!G$3)</f>
        <v>3.2380889305809899</v>
      </c>
      <c r="H21" s="15">
        <f>('3_output'!H25/'3_output'!H$42)*('4_provision'!H$3)</f>
        <v>5.1656454108392138</v>
      </c>
      <c r="I21" s="15">
        <f>('3_output'!I25/'3_output'!I$42)*('4_provision'!I$3)</f>
        <v>3.4470670981523592</v>
      </c>
      <c r="J21" s="15">
        <f t="shared" si="0"/>
        <v>15.476091192542317</v>
      </c>
    </row>
    <row r="22" spans="1:10" x14ac:dyDescent="0.2">
      <c r="A22" t="s">
        <v>36</v>
      </c>
      <c r="D22" s="15">
        <f>('3_output'!D26/'3_output'!D$42)*('4_provision'!D$3)</f>
        <v>3.2009072255003903</v>
      </c>
      <c r="E22" s="15">
        <f>('3_output'!E26/'3_output'!E$42)*('4_provision'!E$3)</f>
        <v>3.041590643340967</v>
      </c>
      <c r="F22" s="15">
        <f>('3_output'!F26/'3_output'!F$42)*('4_provision'!F$3)</f>
        <v>1.6005692368889721</v>
      </c>
      <c r="G22" s="15">
        <f>('3_output'!G26/'3_output'!G$42)*('4_provision'!G$3)</f>
        <v>2.7814796502635333</v>
      </c>
      <c r="H22" s="15">
        <f>('3_output'!H26/'3_output'!H$42)*('4_provision'!H$3)</f>
        <v>2.0913545739582107</v>
      </c>
      <c r="I22" s="15">
        <f>('3_output'!I26/'3_output'!I$42)*('4_provision'!I$3)</f>
        <v>1.4521833786755534</v>
      </c>
      <c r="J22" s="15">
        <f t="shared" si="0"/>
        <v>12.715901329952072</v>
      </c>
    </row>
    <row r="23" spans="1:10" x14ac:dyDescent="0.2">
      <c r="A23" t="s">
        <v>37</v>
      </c>
      <c r="D23" s="15">
        <f>('3_output'!D27/'3_output'!D$42)*('4_provision'!D$3)</f>
        <v>2.109595366175526</v>
      </c>
      <c r="E23" s="15">
        <f>('3_output'!E27/'3_output'!E$42)*('4_provision'!E$3)</f>
        <v>2.0527872039758801</v>
      </c>
      <c r="F23" s="15">
        <f>('3_output'!F27/'3_output'!F$42)*('4_provision'!F$3)</f>
        <v>1.0373419352912536</v>
      </c>
      <c r="G23" s="15">
        <f>('3_output'!G27/'3_output'!G$42)*('4_provision'!G$3)</f>
        <v>2.3562271967915152</v>
      </c>
      <c r="H23" s="15">
        <f>('3_output'!H27/'3_output'!H$42)*('4_provision'!H$3)</f>
        <v>4.130770936144871</v>
      </c>
      <c r="I23" s="15">
        <f>('3_output'!I27/'3_output'!I$42)*('4_provision'!I$3)</f>
        <v>3.4657545224560122</v>
      </c>
      <c r="J23" s="15">
        <f t="shared" si="0"/>
        <v>11.686722638379045</v>
      </c>
    </row>
    <row r="24" spans="1:10" x14ac:dyDescent="0.2">
      <c r="A24" t="s">
        <v>38</v>
      </c>
      <c r="D24" s="15">
        <f>('3_output'!D28/'3_output'!D$42)*('4_provision'!D$3)</f>
        <v>2.9322937639723765</v>
      </c>
      <c r="E24" s="15">
        <f>('3_output'!E28/'3_output'!E$42)*('4_provision'!E$3)</f>
        <v>3.4069498466216555</v>
      </c>
      <c r="F24" s="15">
        <f>('3_output'!F28/'3_output'!F$42)*('4_provision'!F$3)</f>
        <v>4.4812496381523053</v>
      </c>
      <c r="G24" s="15">
        <f>('3_output'!G28/'3_output'!G$42)*('4_provision'!G$3)</f>
        <v>2.4405625743188009</v>
      </c>
      <c r="H24" s="15">
        <f>('3_output'!H28/'3_output'!H$42)*('4_provision'!H$3)</f>
        <v>1.8216518688186307</v>
      </c>
      <c r="I24" s="15">
        <f>('3_output'!I28/'3_output'!I$42)*('4_provision'!I$3)</f>
        <v>1.3348552950404473</v>
      </c>
      <c r="J24" s="15">
        <f t="shared" ref="J24:J37" si="1">SUM(D24:H24)</f>
        <v>15.082707691883769</v>
      </c>
    </row>
    <row r="25" spans="1:10" x14ac:dyDescent="0.2">
      <c r="A25" t="s">
        <v>39</v>
      </c>
      <c r="D25" s="15">
        <f>('3_output'!D29/'3_output'!D$42)*('4_provision'!D$3)</f>
        <v>3.7288681878133034</v>
      </c>
      <c r="E25" s="15">
        <f>('3_output'!E29/'3_output'!E$42)*('4_provision'!E$3)</f>
        <v>4.4248273147160546</v>
      </c>
      <c r="F25" s="15">
        <f>('3_output'!F29/'3_output'!F$42)*('4_provision'!F$3)</f>
        <v>2.8104871163216285</v>
      </c>
      <c r="G25" s="15">
        <f>('3_output'!G29/'3_output'!G$42)*('4_provision'!G$3)</f>
        <v>3.1050075034566862</v>
      </c>
      <c r="H25" s="15">
        <f>('3_output'!H29/'3_output'!H$42)*('4_provision'!H$3)</f>
        <v>2.3687330749697622</v>
      </c>
      <c r="I25" s="15">
        <f>('3_output'!I29/'3_output'!I$42)*('4_provision'!I$3)</f>
        <v>1.7181424126468312</v>
      </c>
      <c r="J25" s="15">
        <f t="shared" si="1"/>
        <v>16.437923197277435</v>
      </c>
    </row>
    <row r="26" spans="1:10" x14ac:dyDescent="0.2">
      <c r="A26" t="s">
        <v>40</v>
      </c>
      <c r="D26" s="15">
        <f>('3_output'!D30/'3_output'!D$42)*('4_provision'!D$3)</f>
        <v>3.1063557514891618</v>
      </c>
      <c r="E26" s="15">
        <f>('3_output'!E30/'3_output'!E$42)*('4_provision'!E$3)</f>
        <v>3.7807656767207183</v>
      </c>
      <c r="F26" s="15">
        <f>('3_output'!F30/'3_output'!F$42)*('4_provision'!F$3)</f>
        <v>2.9213744634738332</v>
      </c>
      <c r="G26" s="15">
        <f>('3_output'!G30/'3_output'!G$42)*('4_provision'!G$3)</f>
        <v>2.590537469211839</v>
      </c>
      <c r="H26" s="15">
        <f>('3_output'!H30/'3_output'!H$42)*('4_provision'!H$3)</f>
        <v>2.0192594560589963</v>
      </c>
      <c r="I26" s="15">
        <f>('3_output'!I30/'3_output'!I$42)*('4_provision'!I$3)</f>
        <v>1.515419217721089</v>
      </c>
      <c r="J26" s="15">
        <f t="shared" si="1"/>
        <v>14.418292816954549</v>
      </c>
    </row>
    <row r="27" spans="1:10" x14ac:dyDescent="0.2">
      <c r="A27" t="s">
        <v>41</v>
      </c>
      <c r="D27" s="15">
        <f>('3_output'!D31/'3_output'!D$42)*('4_provision'!D$3)</f>
        <v>4.425227407849099</v>
      </c>
      <c r="E27" s="15">
        <f>('3_output'!E31/'3_output'!E$42)*('4_provision'!E$3)</f>
        <v>4.9883039510714609</v>
      </c>
      <c r="F27" s="15">
        <f>('3_output'!F31/'3_output'!F$42)*('4_provision'!F$3)</f>
        <v>2.4236989560030033</v>
      </c>
      <c r="G27" s="15">
        <f>('3_output'!G31/'3_output'!G$42)*('4_provision'!G$3)</f>
        <v>4.1205882078372769</v>
      </c>
      <c r="H27" s="15">
        <f>('3_output'!H31/'3_output'!H$42)*('4_provision'!H$3)</f>
        <v>3.7035768190750069</v>
      </c>
      <c r="I27" s="15">
        <f>('3_output'!I31/'3_output'!I$42)*('4_provision'!I$3)</f>
        <v>2.7819240353554986</v>
      </c>
      <c r="J27" s="15">
        <f t="shared" si="1"/>
        <v>19.661395341835846</v>
      </c>
    </row>
    <row r="28" spans="1:10" x14ac:dyDescent="0.2">
      <c r="A28" t="s">
        <v>42</v>
      </c>
      <c r="D28" s="15">
        <f>('3_output'!D32/'3_output'!D$42)*('4_provision'!D$3)</f>
        <v>3.0910977314527863</v>
      </c>
      <c r="E28" s="15">
        <f>('3_output'!E32/'3_output'!E$42)*('4_provision'!E$3)</f>
        <v>3.8890002243463582</v>
      </c>
      <c r="F28" s="15">
        <f>('3_output'!F32/'3_output'!F$42)*('4_provision'!F$3)</f>
        <v>2.0889618856976964</v>
      </c>
      <c r="G28" s="15">
        <f>('3_output'!G32/'3_output'!G$42)*('4_provision'!G$3)</f>
        <v>2.626006318846335</v>
      </c>
      <c r="H28" s="15">
        <f>('3_output'!H32/'3_output'!H$42)*('4_provision'!H$3)</f>
        <v>2.1119552948295306</v>
      </c>
      <c r="I28" s="15">
        <f>('3_output'!I32/'3_output'!I$42)*('4_provision'!I$3)</f>
        <v>1.5758272505146946</v>
      </c>
      <c r="J28" s="15">
        <f t="shared" si="1"/>
        <v>13.807021455172706</v>
      </c>
    </row>
    <row r="29" spans="1:10" x14ac:dyDescent="0.2">
      <c r="A29" t="s">
        <v>43</v>
      </c>
      <c r="D29" s="15">
        <f>('3_output'!D33/'3_output'!D$42)*('4_provision'!D$3)</f>
        <v>2.286590508999149</v>
      </c>
      <c r="E29" s="15">
        <f>('3_output'!E33/'3_output'!E$42)*('4_provision'!E$3)</f>
        <v>2.3391331245646021</v>
      </c>
      <c r="F29" s="15">
        <f>('3_output'!F33/'3_output'!F$42)*('4_provision'!F$3)</f>
        <v>1.1440307747391423</v>
      </c>
      <c r="G29" s="15">
        <f>('3_output'!G33/'3_output'!G$42)*('4_provision'!G$3)</f>
        <v>2.4491324578615052</v>
      </c>
      <c r="H29" s="15">
        <f>('3_output'!H33/'3_output'!H$42)*('4_provision'!H$3)</f>
        <v>3.6186991915610411</v>
      </c>
      <c r="I29" s="15">
        <f>('3_output'!I33/'3_output'!I$42)*('4_provision'!I$3)</f>
        <v>2.7589440686656963</v>
      </c>
      <c r="J29" s="15">
        <f t="shared" si="1"/>
        <v>11.837586057725439</v>
      </c>
    </row>
    <row r="30" spans="1:10" x14ac:dyDescent="0.2">
      <c r="A30" t="s">
        <v>44</v>
      </c>
      <c r="D30" s="15">
        <f>('3_output'!D34/'3_output'!D$42)*('4_provision'!D$3)</f>
        <v>2.5913743476120241</v>
      </c>
      <c r="E30" s="15">
        <f>('3_output'!E34/'3_output'!E$42)*('4_provision'!E$3)</f>
        <v>2.5994518826354551</v>
      </c>
      <c r="F30" s="15">
        <f>('3_output'!F34/'3_output'!F$42)*('4_provision'!F$3)</f>
        <v>1.2800168508636511</v>
      </c>
      <c r="G30" s="15">
        <f>('3_output'!G34/'3_output'!G$42)*('4_provision'!G$3)</f>
        <v>2.8510002933225191</v>
      </c>
      <c r="H30" s="15">
        <f>('3_output'!H34/'3_output'!H$42)*('4_provision'!H$3)</f>
        <v>5.110010356753369</v>
      </c>
      <c r="I30" s="15">
        <f>('3_output'!I34/'3_output'!I$42)*('4_provision'!I$3)</f>
        <v>5.9110215721939614</v>
      </c>
      <c r="J30" s="15">
        <f t="shared" si="1"/>
        <v>14.431853731187019</v>
      </c>
    </row>
    <row r="31" spans="1:10" x14ac:dyDescent="0.2">
      <c r="A31" t="s">
        <v>45</v>
      </c>
      <c r="D31" s="15">
        <f>('3_output'!D35/'3_output'!D$42)*('4_provision'!D$3)</f>
        <v>2.7522152104878366</v>
      </c>
      <c r="E31" s="15">
        <f>('3_output'!E35/'3_output'!E$42)*('4_provision'!E$3)</f>
        <v>2.8544889583803572</v>
      </c>
      <c r="F31" s="15">
        <f>('3_output'!F35/'3_output'!F$42)*('4_provision'!F$3)</f>
        <v>1.3880196999801098</v>
      </c>
      <c r="G31" s="15">
        <f>('3_output'!G35/'3_output'!G$42)*('4_provision'!G$3)</f>
        <v>2.9554278430154355</v>
      </c>
      <c r="H31" s="15">
        <f>('3_output'!H35/'3_output'!H$42)*('4_provision'!H$3)</f>
        <v>5.0628642617183193</v>
      </c>
      <c r="I31" s="15">
        <f>('3_output'!I35/'3_output'!I$42)*('4_provision'!I$3)</f>
        <v>6.3260835767612908</v>
      </c>
      <c r="J31" s="15">
        <f t="shared" si="1"/>
        <v>15.013015973582059</v>
      </c>
    </row>
    <row r="32" spans="1:10" x14ac:dyDescent="0.2">
      <c r="A32" t="s">
        <v>46</v>
      </c>
      <c r="D32" s="15">
        <f>('3_output'!D36/'3_output'!D$42)*('4_provision'!D$3)</f>
        <v>2.2281838822952817</v>
      </c>
      <c r="E32" s="15">
        <f>('3_output'!E36/'3_output'!E$42)*('4_provision'!E$3)</f>
        <v>2.2995061069355067</v>
      </c>
      <c r="F32" s="15">
        <f>('3_output'!F36/'3_output'!F$42)*('4_provision'!F$3)</f>
        <v>1.1187743018811187</v>
      </c>
      <c r="G32" s="15">
        <f>('3_output'!G36/'3_output'!G$42)*('4_provision'!G$3)</f>
        <v>2.4092993492547552</v>
      </c>
      <c r="H32" s="15">
        <f>('3_output'!H36/'3_output'!H$42)*('4_provision'!H$3)</f>
        <v>4.2341797527253888</v>
      </c>
      <c r="I32" s="15">
        <f>('3_output'!I36/'3_output'!I$42)*('4_provision'!I$3)</f>
        <v>6.454369463078077</v>
      </c>
      <c r="J32" s="15">
        <f t="shared" si="1"/>
        <v>12.289943393092051</v>
      </c>
    </row>
    <row r="33" spans="1:10" x14ac:dyDescent="0.2">
      <c r="A33" t="s">
        <v>47</v>
      </c>
      <c r="D33" s="15">
        <f>('3_output'!D37/'3_output'!D$42)*('4_provision'!D$3)</f>
        <v>3.0794518032162035</v>
      </c>
      <c r="E33" s="15">
        <f>('3_output'!E37/'3_output'!E$42)*('4_provision'!E$3)</f>
        <v>3.3387500078244794</v>
      </c>
      <c r="F33" s="15">
        <f>('3_output'!F37/'3_output'!F$42)*('4_provision'!F$3)</f>
        <v>1.625466108395484</v>
      </c>
      <c r="G33" s="15">
        <f>('3_output'!G37/'3_output'!G$42)*('4_provision'!G$3)</f>
        <v>3.1589976554099279</v>
      </c>
      <c r="H33" s="15">
        <f>('3_output'!H37/'3_output'!H$42)*('4_provision'!H$3)</f>
        <v>4.3922983123372745</v>
      </c>
      <c r="I33" s="15">
        <f>('3_output'!I37/'3_output'!I$42)*('4_provision'!I$3)</f>
        <v>4.1787235276196775</v>
      </c>
      <c r="J33" s="15">
        <f t="shared" si="1"/>
        <v>15.59496388718337</v>
      </c>
    </row>
    <row r="34" spans="1:10" x14ac:dyDescent="0.2">
      <c r="A34" t="s">
        <v>48</v>
      </c>
      <c r="D34" s="15">
        <f>('3_output'!D38/'3_output'!D$42)*('4_provision'!D$3)</f>
        <v>4.7751366234969472</v>
      </c>
      <c r="E34" s="15">
        <f>('3_output'!E38/'3_output'!E$42)*('4_provision'!E$3)</f>
        <v>5.7217045544249681</v>
      </c>
      <c r="F34" s="15">
        <f>('3_output'!F38/'3_output'!F$42)*('4_provision'!F$3)</f>
        <v>2.9697821583403186</v>
      </c>
      <c r="G34" s="15">
        <f>('3_output'!G38/'3_output'!G$42)*('4_provision'!G$3)</f>
        <v>4.4122060246376993</v>
      </c>
      <c r="H34" s="15">
        <f>('3_output'!H38/'3_output'!H$42)*('4_provision'!H$3)</f>
        <v>4.485794726969436</v>
      </c>
      <c r="I34" s="15">
        <f>('3_output'!I38/'3_output'!I$42)*('4_provision'!I$3)</f>
        <v>3.8645315418736805</v>
      </c>
      <c r="J34" s="15">
        <f t="shared" si="1"/>
        <v>22.364624087869373</v>
      </c>
    </row>
    <row r="35" spans="1:10" x14ac:dyDescent="0.2">
      <c r="A35" t="s">
        <v>49</v>
      </c>
      <c r="D35" s="15">
        <f>('3_output'!D39/'3_output'!D$42)*('4_provision'!D$3)</f>
        <v>2.2929591040278412</v>
      </c>
      <c r="E35" s="15">
        <f>('3_output'!E39/'3_output'!E$42)*('4_provision'!E$3)</f>
        <v>2.4378035209784898</v>
      </c>
      <c r="F35" s="15">
        <f>('3_output'!F39/'3_output'!F$42)*('4_provision'!F$3)</f>
        <v>1.1842942929265869</v>
      </c>
      <c r="G35" s="15">
        <f>('3_output'!G39/'3_output'!G$42)*('4_provision'!G$3)</f>
        <v>2.4110848041209079</v>
      </c>
      <c r="H35" s="15">
        <f>('3_output'!H39/'3_output'!H$42)*('4_provision'!H$3)</f>
        <v>3.8495490089394648</v>
      </c>
      <c r="I35" s="15">
        <f>('3_output'!I39/'3_output'!I$42)*('4_provision'!I$3)</f>
        <v>4.51318758403659</v>
      </c>
      <c r="J35" s="15">
        <f t="shared" si="1"/>
        <v>12.175690730993292</v>
      </c>
    </row>
    <row r="36" spans="1:10" x14ac:dyDescent="0.2">
      <c r="A36" t="s">
        <v>50</v>
      </c>
      <c r="D36" s="15">
        <f>('3_output'!D40/'3_output'!D$42)*('4_provision'!D$3)</f>
        <v>3.0197282230908837</v>
      </c>
      <c r="E36" s="15">
        <f>('3_output'!E40/'3_output'!E$42)*('4_provision'!E$3)</f>
        <v>3.4225525318696102</v>
      </c>
      <c r="F36" s="15">
        <f>('3_output'!F40/'3_output'!F$42)*('4_provision'!F$3)</f>
        <v>1.7097850852792518</v>
      </c>
      <c r="G36" s="15">
        <f>('3_output'!G40/'3_output'!G$42)*('4_provision'!G$3)</f>
        <v>2.9944197987877832</v>
      </c>
      <c r="H36" s="15">
        <f>('3_output'!H40/'3_output'!H$42)*('4_provision'!H$3)</f>
        <v>3.9582658507992021</v>
      </c>
      <c r="I36" s="15">
        <f>('3_output'!I40/'3_output'!I$42)*('4_provision'!I$3)</f>
        <v>4.2179808301396378</v>
      </c>
      <c r="J36" s="15">
        <f t="shared" si="1"/>
        <v>15.104751489826732</v>
      </c>
    </row>
    <row r="37" spans="1:10" x14ac:dyDescent="0.2">
      <c r="A37" t="s">
        <v>51</v>
      </c>
      <c r="D37" s="15">
        <f>('3_output'!D41/'3_output'!D$42)*('4_provision'!D$3)</f>
        <v>2.2652207890531999</v>
      </c>
      <c r="E37" s="15">
        <f>('3_output'!E41/'3_output'!E$42)*('4_provision'!E$3)</f>
        <v>2.548170402430868</v>
      </c>
      <c r="F37" s="15">
        <f>('3_output'!F41/'3_output'!F$42)*('4_provision'!F$3)</f>
        <v>1.2736620836553831</v>
      </c>
      <c r="G37" s="15">
        <f>('3_output'!G41/'3_output'!G$42)*('4_provision'!G$3)</f>
        <v>2.2787678120922967</v>
      </c>
      <c r="H37" s="15">
        <f>('3_output'!H41/'3_output'!H$42)*('4_provision'!H$3)</f>
        <v>3.2888011066321248</v>
      </c>
      <c r="I37" s="15">
        <f>('3_output'!I41/'3_output'!I$42)*('4_provision'!I$3)</f>
        <v>4.1696616330517022</v>
      </c>
      <c r="J37" s="15">
        <f t="shared" si="1"/>
        <v>11.654622193863872</v>
      </c>
    </row>
  </sheetData>
  <phoneticPr fontId="7" type="noConversion"/>
  <pageMargins left="0.75" right="0.75" top="1" bottom="1" header="0.5" footer="0.5"/>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1_exp</vt:lpstr>
      <vt:lpstr>2_Ai</vt:lpstr>
      <vt:lpstr>3_output</vt:lpstr>
      <vt:lpstr>4_provision</vt:lpstr>
    </vt:vector>
  </TitlesOfParts>
  <Company>University of Leeds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geodms</dc:creator>
  <cp:lastModifiedBy>Wright J.A.</cp:lastModifiedBy>
  <cp:lastPrinted>2005-05-21T14:47:11Z</cp:lastPrinted>
  <dcterms:created xsi:type="dcterms:W3CDTF">2005-05-05T13:56:23Z</dcterms:created>
  <dcterms:modified xsi:type="dcterms:W3CDTF">2017-03-13T12:24:41Z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-1414719470</vt:i4>
  </property>
  <property fmtid="{D5CDD505-2E9C-101B-9397-08002B2CF9AE}" pid="3" name="_EmailSubject">
    <vt:lpwstr>Adjusted interaction model</vt:lpwstr>
  </property>
  <property fmtid="{D5CDD505-2E9C-101B-9397-08002B2CF9AE}" pid="4" name="_AuthorEmail">
    <vt:lpwstr>M.H.Birkin@leeds.ac.uk</vt:lpwstr>
  </property>
  <property fmtid="{D5CDD505-2E9C-101B-9397-08002B2CF9AE}" pid="5" name="_AuthorEmailDisplayName">
    <vt:lpwstr>Mark Birkin</vt:lpwstr>
  </property>
  <property fmtid="{D5CDD505-2E9C-101B-9397-08002B2CF9AE}" pid="6" name="_PreviousAdHocReviewCycleID">
    <vt:i4>1814507349</vt:i4>
  </property>
  <property fmtid="{D5CDD505-2E9C-101B-9397-08002B2CF9AE}" pid="7" name="_ReviewingToolsShownOnce">
    <vt:lpwstr/>
  </property>
</Properties>
</file>